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<sst xmlns="http://schemas.openxmlformats.org/spreadsheetml/2006/main" count="1447" uniqueCount="391">
  <si>
    <t>istat</t>
  </si>
  <si>
    <t>Comune</t>
  </si>
  <si>
    <t>Idn_reg</t>
  </si>
  <si>
    <t>Idn_pro</t>
  </si>
  <si>
    <t>Idn_com</t>
  </si>
  <si>
    <t>Sigla</t>
  </si>
  <si>
    <t>080318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</si>
  <si>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</si>
  <si>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</si>
  <si>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</si>
  <si>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</si>
  <si>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</si>
  <si>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</si>
  <si>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</si>
  <si>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</si>
  <si>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</si>
  <si>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160216</t>
  </si>
  <si>
    <t>160305</t>
  </si>
  <si>
    <t>160504</t>
  </si>
  <si>
    <t>170107</t>
  </si>
  <si>
    <t>170405</t>
  </si>
  <si>
    <t>170605</t>
  </si>
  <si>
    <t>170802</t>
  </si>
  <si>
    <t>170904</t>
  </si>
  <si>
    <t>200101</t>
  </si>
  <si>
    <t>200102</t>
  </si>
  <si>
    <t>200108</t>
  </si>
  <si>
    <t>200110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</si>
  <si>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</si>
  <si>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</si>
  <si>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</si>
  <si>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</si>
  <si>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</si>
  <si>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</si>
  <si>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</si>
  <si>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</si>
  <si>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</si>
  <si>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</si>
  <si>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</si>
  <si>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</si>
  <si>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</si>
  <si>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</si>
  <si>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</si>
  <si>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</si>
  <si>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200140</t>
  </si>
  <si>
    <t>200201</t>
  </si>
  <si>
    <t>200301</t>
  </si>
  <si>
    <t>200302</t>
  </si>
  <si>
    <t>200303</t>
  </si>
  <si>
    <t>200307</t>
  </si>
  <si>
    <t>200399</t>
  </si>
  <si>
    <t>200133_ACC</t>
  </si>
  <si>
    <t>200133_BATT_REC</t>
  </si>
  <si>
    <t>200133_BATT</t>
  </si>
  <si>
    <t>200307_REC</t>
  </si>
  <si>
    <t>200307_SMA</t>
  </si>
  <si>
    <t>200399_SPIAGGIA</t>
  </si>
  <si>
    <t>200399_CIMIT</t>
  </si>
  <si>
    <t>RD_mat</t>
  </si>
  <si>
    <t>RI</t>
  </si>
  <si>
    <t>RUP</t>
  </si>
  <si>
    <t>RU_sep</t>
  </si>
  <si>
    <t>TOT</t>
  </si>
  <si>
    <t>RD%</t>
  </si>
  <si>
    <t>PROCAPITE</t>
  </si>
  <si>
    <t>001</t>
  </si>
  <si>
    <t>Acqualagna</t>
  </si>
  <si>
    <t>11</t>
  </si>
  <si>
    <t>041</t>
  </si>
  <si>
    <t>PS</t>
  </si>
  <si>
    <t>002</t>
  </si>
  <si>
    <t>Apecchio</t>
  </si>
  <si>
    <t>003</t>
  </si>
  <si>
    <t>Auditore</t>
  </si>
  <si>
    <t>004</t>
  </si>
  <si>
    <t>Barchi</t>
  </si>
  <si>
    <t>005</t>
  </si>
  <si>
    <t>Belforte all'Isauro</t>
  </si>
  <si>
    <t>006</t>
  </si>
  <si>
    <t>Borgo Pace</t>
  </si>
  <si>
    <t>007</t>
  </si>
  <si>
    <t>Cagli</t>
  </si>
  <si>
    <t>008</t>
  </si>
  <si>
    <t>Cantiano</t>
  </si>
  <si>
    <t>009</t>
  </si>
  <si>
    <t>Carpegna</t>
  </si>
  <si>
    <t>010</t>
  </si>
  <si>
    <t>Cartoceto</t>
  </si>
  <si>
    <t>012</t>
  </si>
  <si>
    <t>Colbordolo</t>
  </si>
  <si>
    <t>013</t>
  </si>
  <si>
    <t>Fano</t>
  </si>
  <si>
    <t>014</t>
  </si>
  <si>
    <t>Fermignano</t>
  </si>
  <si>
    <t>015</t>
  </si>
  <si>
    <t>Fossombrone</t>
  </si>
  <si>
    <t>016</t>
  </si>
  <si>
    <t>Fratte Rosa</t>
  </si>
  <si>
    <t>017</t>
  </si>
  <si>
    <t>Frontino</t>
  </si>
  <si>
    <t>018</t>
  </si>
  <si>
    <t>Frontone</t>
  </si>
  <si>
    <t>019</t>
  </si>
  <si>
    <t>Gabicce Mare</t>
  </si>
  <si>
    <t>020</t>
  </si>
  <si>
    <t>Gradara</t>
  </si>
  <si>
    <t>021</t>
  </si>
  <si>
    <t>Isola del Piano</t>
  </si>
  <si>
    <t>022</t>
  </si>
  <si>
    <t>Lunano</t>
  </si>
  <si>
    <t>023</t>
  </si>
  <si>
    <t>Macerata Feltria</t>
  </si>
  <si>
    <t>025</t>
  </si>
  <si>
    <t>Mercatello sul Metauro</t>
  </si>
  <si>
    <t>026</t>
  </si>
  <si>
    <t>Mercatino Conca</t>
  </si>
  <si>
    <t>027</t>
  </si>
  <si>
    <t>Mombaroccio</t>
  </si>
  <si>
    <t>028</t>
  </si>
  <si>
    <t>Mondavio</t>
  </si>
  <si>
    <t>029</t>
  </si>
  <si>
    <t>Mondolfo</t>
  </si>
  <si>
    <t>030</t>
  </si>
  <si>
    <t>Montecalvo in Foglia</t>
  </si>
  <si>
    <t>031</t>
  </si>
  <si>
    <t>Monte Cerignone</t>
  </si>
  <si>
    <t>032</t>
  </si>
  <si>
    <t>Monteciccardo</t>
  </si>
  <si>
    <t>033</t>
  </si>
  <si>
    <t>Montecopiolo</t>
  </si>
  <si>
    <t>034</t>
  </si>
  <si>
    <t>Montefelcino</t>
  </si>
  <si>
    <t>035</t>
  </si>
  <si>
    <t>Monte Grimano Terme</t>
  </si>
  <si>
    <t>036</t>
  </si>
  <si>
    <t>Montelabbate</t>
  </si>
  <si>
    <t>037</t>
  </si>
  <si>
    <t>Montemaggiore al Metauro</t>
  </si>
  <si>
    <t>038</t>
  </si>
  <si>
    <t>Monte Porzio</t>
  </si>
  <si>
    <t>040</t>
  </si>
  <si>
    <t>Orciano di Pesaro</t>
  </si>
  <si>
    <t>Peglio</t>
  </si>
  <si>
    <t>043</t>
  </si>
  <si>
    <t>Pergola</t>
  </si>
  <si>
    <t>044</t>
  </si>
  <si>
    <t>Pesaro</t>
  </si>
  <si>
    <t>045</t>
  </si>
  <si>
    <t>Petriano</t>
  </si>
  <si>
    <t>046</t>
  </si>
  <si>
    <t>Piagge</t>
  </si>
  <si>
    <t>047</t>
  </si>
  <si>
    <t>Piandimeleto</t>
  </si>
  <si>
    <t>048</t>
  </si>
  <si>
    <t>Pietrarubbia</t>
  </si>
  <si>
    <t>049</t>
  </si>
  <si>
    <t>Piobbico</t>
  </si>
  <si>
    <t>050</t>
  </si>
  <si>
    <t>Saltara</t>
  </si>
  <si>
    <t>051</t>
  </si>
  <si>
    <t>San Costanzo</t>
  </si>
  <si>
    <t>052</t>
  </si>
  <si>
    <t>San Giorgio di Pesaro</t>
  </si>
  <si>
    <t>054</t>
  </si>
  <si>
    <t>San Lorenzo in Campo</t>
  </si>
  <si>
    <t>056</t>
  </si>
  <si>
    <t>Sant'Angelo in Lizzola</t>
  </si>
  <si>
    <t>057</t>
  </si>
  <si>
    <t>Sant'Angelo in Vado</t>
  </si>
  <si>
    <t>058</t>
  </si>
  <si>
    <t>Sant'Ippolito</t>
  </si>
  <si>
    <t>059</t>
  </si>
  <si>
    <t>Sassocorvaro</t>
  </si>
  <si>
    <t>060</t>
  </si>
  <si>
    <t>Sassofeltrio</t>
  </si>
  <si>
    <t>061</t>
  </si>
  <si>
    <t>Serra Sant'Abbondio</t>
  </si>
  <si>
    <t>062</t>
  </si>
  <si>
    <t>Serrungarina</t>
  </si>
  <si>
    <t>064</t>
  </si>
  <si>
    <t>Tavoleto</t>
  </si>
  <si>
    <t>065</t>
  </si>
  <si>
    <t>Tavullia</t>
  </si>
  <si>
    <t>066</t>
  </si>
  <si>
    <t>Urbania</t>
  </si>
  <si>
    <t>067</t>
  </si>
  <si>
    <t>Urbino</t>
  </si>
  <si>
    <t>Abitanti ISTAT 1 gen</t>
  </si>
  <si>
    <t>ABITANTI istat 2011</t>
  </si>
  <si>
    <t>070213</t>
  </si>
  <si>
    <t>080111</t>
  </si>
  <si>
    <t>130204</t>
  </si>
  <si>
    <t>130208</t>
  </si>
  <si>
    <t>130802</t>
  </si>
  <si>
    <t>150202</t>
  </si>
  <si>
    <t>160104</t>
  </si>
  <si>
    <t>160107</t>
  </si>
  <si>
    <t>160119</t>
  </si>
  <si>
    <t>160120</t>
  </si>
  <si>
    <t>160211</t>
  </si>
  <si>
    <t>160213</t>
  </si>
  <si>
    <t>160214</t>
  </si>
  <si>
    <t>160215</t>
  </si>
  <si>
    <t>160601</t>
  </si>
  <si>
    <t>160708</t>
  </si>
  <si>
    <t>161002</t>
  </si>
  <si>
    <t>170201</t>
  </si>
  <si>
    <t>170202</t>
  </si>
  <si>
    <t>170203</t>
  </si>
  <si>
    <t>170604</t>
  </si>
  <si>
    <t>180103</t>
  </si>
  <si>
    <t>191201</t>
  </si>
  <si>
    <t>191212</t>
  </si>
  <si>
    <t>200128</t>
  </si>
  <si>
    <t>200139</t>
  </si>
  <si>
    <t>200199</t>
  </si>
  <si>
    <t>200203</t>
  </si>
  <si>
    <t>200301_MULTIMAT</t>
  </si>
  <si>
    <t>200304</t>
  </si>
  <si>
    <t>200133_BATTERIE</t>
  </si>
  <si>
    <t>200133_ACCUM</t>
  </si>
  <si>
    <t>20307_REC</t>
  </si>
  <si>
    <t>INDIFF SOTTRARRE</t>
  </si>
  <si>
    <t>Agugliano</t>
  </si>
  <si>
    <t>042</t>
  </si>
  <si>
    <t>AN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</si>
  <si>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</si>
  <si>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</si>
  <si>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</si>
  <si>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</si>
  <si>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</si>
  <si>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</si>
  <si>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</si>
  <si>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</si>
  <si>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</si>
  <si>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Castelleone di Suasa</t>
  </si>
  <si>
    <t>011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</si>
  <si>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</si>
  <si>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</si>
  <si>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</si>
  <si>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</si>
  <si>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</si>
  <si>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</si>
  <si>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</si>
  <si>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</si>
  <si>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</si>
  <si>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</si>
  <si>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</si>
  <si>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</si>
  <si>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</si>
  <si>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024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</si>
  <si>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</si>
  <si>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</si>
  <si>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</si>
  <si>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</si>
  <si>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</si>
  <si>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</si>
  <si>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</si>
  <si>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</si>
  <si>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</si>
  <si>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</si>
  <si>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</si>
  <si>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</si>
  <si>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</si>
  <si>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</si>
  <si>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</si>
  <si>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039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</si>
  <si>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</si>
  <si>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</si>
  <si>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</si>
  <si>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</si>
  <si>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</si>
  <si>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</si>
  <si>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</si>
  <si>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</si>
  <si>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</si>
  <si>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</si>
  <si>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ISTAT</t>
  </si>
  <si>
    <t>COMUNE</t>
  </si>
  <si>
    <t>Abitanti Istat 1 gen</t>
  </si>
  <si>
    <t>130205</t>
  </si>
  <si>
    <t>170404</t>
  </si>
  <si>
    <t>200133 TOT</t>
  </si>
  <si>
    <t>200133 BATTERIE.TOT(kg)</t>
  </si>
  <si>
    <t>200133 ACCUMULATORI.TOT(kg)</t>
  </si>
  <si>
    <t>200301 MULTIMATERIALE.TOT(kg)</t>
  </si>
  <si>
    <t>200301 INDIFFERENZIATI.TOT(kg)</t>
  </si>
  <si>
    <t>Acquacanina</t>
  </si>
  <si>
    <t>MC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</si>
  <si>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</si>
  <si>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</si>
  <si>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</si>
  <si>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</si>
  <si>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</si>
  <si>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</si>
  <si>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</si>
  <si>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</si>
  <si>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</si>
  <si>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</si>
  <si>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</si>
  <si>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</si>
  <si>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</si>
  <si>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</si>
  <si>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</si>
  <si>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</si>
  <si>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</si>
  <si>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</si>
  <si>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</si>
  <si>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</si>
  <si>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</si>
  <si>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</si>
  <si>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</si>
  <si>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</si>
  <si>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</si>
  <si>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</si>
  <si>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</si>
  <si>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</si>
  <si>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</si>
  <si>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</si>
  <si>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</si>
  <si>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</si>
  <si>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</si>
  <si>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</si>
  <si>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</si>
  <si>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</si>
  <si>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</si>
  <si>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</si>
  <si>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</si>
  <si>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</si>
  <si>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</si>
  <si>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</si>
  <si>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</si>
  <si>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</si>
  <si>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</si>
  <si>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</si>
  <si>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</si>
  <si>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</si>
  <si>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</si>
  <si>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</si>
  <si>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</si>
  <si>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053</t>
  </si>
  <si>
    <t>Tolentino</t>
  </si>
  <si>
    <t>Treia</t>
  </si>
  <si>
    <t>055</t>
  </si>
  <si>
    <t>Urbisaglia</t>
  </si>
  <si>
    <t>Ussita</t>
  </si>
  <si>
    <t>Visso</t>
  </si>
  <si>
    <t>200133_ACC.TOT(kg)</t>
  </si>
  <si>
    <t>200133_BATT.TOT(kg)</t>
  </si>
  <si>
    <t>200307_SMA.TOT(kg)</t>
  </si>
  <si>
    <t>200307_REC.TOT(kg)</t>
  </si>
  <si>
    <t>200301MULTI.TOT(kg)</t>
  </si>
  <si>
    <t>200301RI.TOT(kg)</t>
  </si>
  <si>
    <t>Acquasanta Terme</t>
  </si>
  <si>
    <t>AP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</si>
  <si>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</si>
  <si>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</si>
  <si>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</si>
  <si>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</si>
  <si>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</si>
  <si>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</si>
  <si>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</si>
  <si>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</si>
  <si>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</si>
  <si>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</si>
  <si>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</si>
  <si>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</si>
  <si>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</si>
  <si>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</si>
  <si>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</si>
  <si>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</si>
  <si>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</si>
  <si>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</si>
  <si>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</si>
  <si>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</si>
  <si>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</si>
  <si>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</si>
  <si>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</si>
  <si>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</si>
  <si>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</si>
  <si>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</si>
  <si>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063</t>
  </si>
  <si>
    <t>Ripatransone</t>
  </si>
  <si>
    <t>Roccafluvione</t>
  </si>
  <si>
    <t>Rotella</t>
  </si>
  <si>
    <t>San Benedetto del Tronto</t>
  </si>
  <si>
    <t>071</t>
  </si>
  <si>
    <t>Spinetoli</t>
  </si>
  <si>
    <t>073</t>
  </si>
  <si>
    <t>Venarotta</t>
  </si>
  <si>
    <t>ABITANTI ISTAT 1 gen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</si>
</sst>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19" fillId="33" borderId="10" xfId="46" applyFont="1" applyFill="1" applyBorder="1" applyAlignment="1">
      <alignment horizontal="center"/>
      <protection/>
    </xf>
    <xf numFmtId="0" fontId="19" fillId="33" borderId="11" xfId="46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3" fontId="19" fillId="33" borderId="11" xfId="46" applyNumberFormat="1" applyFont="1" applyFill="1" applyBorder="1" applyAlignment="1">
      <alignment horizontal="center"/>
      <protection/>
    </xf>
    <xf numFmtId="0" fontId="19" fillId="33" borderId="12" xfId="46" applyFont="1" applyFill="1" applyBorder="1" applyAlignment="1">
      <alignment horizontal="center"/>
      <protection/>
    </xf>
    <xf numFmtId="0" fontId="19" fillId="33" borderId="13" xfId="46" applyFont="1" applyFill="1" applyBorder="1" applyAlignment="1">
      <alignment horizontal="center"/>
      <protection/>
    </xf>
    <xf numFmtId="2" fontId="19" fillId="33" borderId="13" xfId="46" applyNumberFormat="1" applyFont="1" applyFill="1" applyBorder="1" applyAlignment="1">
      <alignment horizontal="center"/>
      <protection/>
    </xf>
    <xf numFmtId="3" fontId="19" fillId="33" borderId="13" xfId="46" applyNumberFormat="1" applyFont="1" applyFill="1" applyBorder="1" applyAlignment="1">
      <alignment horizontal="center"/>
      <protection/>
    </xf>
    <xf numFmtId="0" fontId="20" fillId="0" borderId="14" xfId="46" applyFont="1" applyFill="1" applyBorder="1" applyAlignment="1">
      <alignment wrapText="1"/>
      <protection/>
    </xf>
    <xf numFmtId="0" fontId="20" fillId="0" borderId="15" xfId="46" applyFont="1" applyFill="1" applyBorder="1" applyAlignment="1">
      <alignment wrapText="1"/>
      <protection/>
    </xf>
    <xf numFmtId="3" fontId="20" fillId="0" borderId="15" xfId="46" applyNumberFormat="1" applyFont="1" applyBorder="1">
      <alignment/>
      <protection/>
    </xf>
    <xf numFmtId="3" fontId="20" fillId="0" borderId="15" xfId="46" applyNumberFormat="1" applyFont="1" applyFill="1" applyBorder="1" applyAlignment="1">
      <alignment horizontal="right" wrapText="1"/>
      <protection/>
    </xf>
    <xf numFmtId="3" fontId="20" fillId="0" borderId="16" xfId="46" applyNumberFormat="1" applyFont="1" applyBorder="1">
      <alignment/>
      <protection/>
    </xf>
    <xf numFmtId="3" fontId="20" fillId="0" borderId="17" xfId="46" applyNumberFormat="1" applyFont="1" applyBorder="1">
      <alignment/>
      <protection/>
    </xf>
    <xf numFmtId="2" fontId="19" fillId="34" borderId="17" xfId="46" applyNumberFormat="1" applyFont="1" applyFill="1" applyBorder="1">
      <alignment/>
      <protection/>
    </xf>
    <xf numFmtId="3" fontId="19" fillId="0" borderId="17" xfId="46" applyNumberFormat="1" applyFont="1" applyBorder="1">
      <alignment/>
      <protection/>
    </xf>
    <xf numFmtId="0" fontId="20" fillId="0" borderId="0" xfId="0" applyFont="1" applyAlignment="1">
      <alignment/>
    </xf>
    <xf numFmtId="0" fontId="20" fillId="0" borderId="18" xfId="46" applyFont="1" applyFill="1" applyBorder="1" applyAlignment="1">
      <alignment wrapText="1"/>
      <protection/>
    </xf>
    <xf numFmtId="0" fontId="20" fillId="0" borderId="19" xfId="46" applyFont="1" applyFill="1" applyBorder="1" applyAlignment="1">
      <alignment wrapText="1"/>
      <protection/>
    </xf>
    <xf numFmtId="3" fontId="20" fillId="0" borderId="19" xfId="46" applyNumberFormat="1" applyFont="1" applyBorder="1">
      <alignment/>
      <protection/>
    </xf>
    <xf numFmtId="3" fontId="20" fillId="0" borderId="19" xfId="46" applyNumberFormat="1" applyFont="1" applyFill="1" applyBorder="1" applyAlignment="1">
      <alignment horizontal="right" wrapText="1"/>
      <protection/>
    </xf>
    <xf numFmtId="3" fontId="20" fillId="0" borderId="20" xfId="46" applyNumberFormat="1" applyFont="1" applyBorder="1">
      <alignment/>
      <protection/>
    </xf>
    <xf numFmtId="3" fontId="20" fillId="0" borderId="21" xfId="46" applyNumberFormat="1" applyFont="1" applyBorder="1">
      <alignment/>
      <protection/>
    </xf>
    <xf numFmtId="2" fontId="19" fillId="34" borderId="21" xfId="46" applyNumberFormat="1" applyFont="1" applyFill="1" applyBorder="1">
      <alignment/>
      <protection/>
    </xf>
    <xf numFmtId="0" fontId="37" fillId="0" borderId="0" xfId="0" applyFont="1" applyAlignment="1">
      <alignment/>
    </xf>
    <xf numFmtId="3" fontId="20" fillId="35" borderId="0" xfId="0" applyNumberFormat="1" applyFont="1" applyFill="1" applyAlignment="1">
      <alignment horizontal="right" wrapText="1"/>
    </xf>
    <xf numFmtId="0" fontId="19" fillId="33" borderId="22" xfId="47" applyFont="1" applyFill="1" applyBorder="1" applyAlignment="1">
      <alignment horizontal="center"/>
      <protection/>
    </xf>
    <xf numFmtId="0" fontId="19" fillId="33" borderId="23" xfId="47" applyFont="1" applyFill="1" applyBorder="1" applyAlignment="1">
      <alignment horizontal="center"/>
      <protection/>
    </xf>
    <xf numFmtId="0" fontId="19" fillId="33" borderId="24" xfId="47" applyFont="1" applyFill="1" applyBorder="1" applyAlignment="1">
      <alignment horizontal="center"/>
      <protection/>
    </xf>
    <xf numFmtId="3" fontId="19" fillId="33" borderId="25" xfId="48" applyNumberFormat="1" applyFont="1" applyFill="1" applyBorder="1" applyAlignment="1">
      <alignment horizontal="center"/>
      <protection/>
    </xf>
    <xf numFmtId="2" fontId="19" fillId="33" borderId="25" xfId="48" applyNumberFormat="1" applyFont="1" applyFill="1" applyBorder="1" applyAlignment="1">
      <alignment horizontal="center"/>
      <protection/>
    </xf>
    <xf numFmtId="3" fontId="19" fillId="33" borderId="26" xfId="48" applyNumberFormat="1" applyFont="1" applyFill="1" applyBorder="1" applyAlignment="1">
      <alignment horizontal="center"/>
      <protection/>
    </xf>
    <xf numFmtId="0" fontId="20" fillId="0" borderId="14" xfId="47" applyFont="1" applyFill="1" applyBorder="1" applyAlignment="1">
      <alignment wrapText="1"/>
      <protection/>
    </xf>
    <xf numFmtId="0" fontId="20" fillId="0" borderId="15" xfId="47" applyFont="1" applyFill="1" applyBorder="1" applyAlignment="1">
      <alignment wrapText="1"/>
      <protection/>
    </xf>
    <xf numFmtId="0" fontId="20" fillId="0" borderId="15" xfId="47" applyFont="1" applyBorder="1">
      <alignment/>
      <protection/>
    </xf>
    <xf numFmtId="0" fontId="20" fillId="0" borderId="15" xfId="47" applyFont="1" applyFill="1" applyBorder="1" applyAlignment="1">
      <alignment horizontal="right" wrapText="1"/>
      <protection/>
    </xf>
    <xf numFmtId="4" fontId="20" fillId="0" borderId="15" xfId="47" applyNumberFormat="1" applyFont="1" applyFill="1" applyBorder="1" applyAlignment="1">
      <alignment horizontal="right" wrapText="1"/>
      <protection/>
    </xf>
    <xf numFmtId="0" fontId="20" fillId="0" borderId="16" xfId="47" applyFont="1" applyBorder="1">
      <alignment/>
      <protection/>
    </xf>
    <xf numFmtId="3" fontId="20" fillId="0" borderId="27" xfId="48" applyNumberFormat="1" applyFont="1" applyBorder="1">
      <alignment/>
      <protection/>
    </xf>
    <xf numFmtId="2" fontId="19" fillId="34" borderId="27" xfId="48" applyNumberFormat="1" applyFont="1" applyFill="1" applyBorder="1">
      <alignment/>
      <protection/>
    </xf>
    <xf numFmtId="3" fontId="19" fillId="0" borderId="17" xfId="48" applyNumberFormat="1" applyFont="1" applyBorder="1">
      <alignment/>
      <protection/>
    </xf>
    <xf numFmtId="4" fontId="20" fillId="0" borderId="16" xfId="47" applyNumberFormat="1" applyFont="1" applyFill="1" applyBorder="1" applyAlignment="1">
      <alignment horizontal="right" wrapText="1"/>
      <protection/>
    </xf>
    <xf numFmtId="0" fontId="20" fillId="0" borderId="18" xfId="47" applyFont="1" applyFill="1" applyBorder="1" applyAlignment="1">
      <alignment wrapText="1"/>
      <protection/>
    </xf>
    <xf numFmtId="0" fontId="20" fillId="0" borderId="19" xfId="47" applyFont="1" applyFill="1" applyBorder="1" applyAlignment="1">
      <alignment wrapText="1"/>
      <protection/>
    </xf>
    <xf numFmtId="0" fontId="20" fillId="0" borderId="19" xfId="47" applyFont="1" applyBorder="1">
      <alignment/>
      <protection/>
    </xf>
    <xf numFmtId="0" fontId="20" fillId="0" borderId="19" xfId="47" applyFont="1" applyFill="1" applyBorder="1" applyAlignment="1">
      <alignment horizontal="right" wrapText="1"/>
      <protection/>
    </xf>
    <xf numFmtId="4" fontId="20" fillId="0" borderId="19" xfId="47" applyNumberFormat="1" applyFont="1" applyFill="1" applyBorder="1" applyAlignment="1">
      <alignment horizontal="right" wrapText="1"/>
      <protection/>
    </xf>
    <xf numFmtId="0" fontId="20" fillId="0" borderId="20" xfId="47" applyFont="1" applyBorder="1">
      <alignment/>
      <protection/>
    </xf>
    <xf numFmtId="3" fontId="20" fillId="0" borderId="28" xfId="48" applyNumberFormat="1" applyFont="1" applyBorder="1">
      <alignment/>
      <protection/>
    </xf>
    <xf numFmtId="2" fontId="19" fillId="34" borderId="28" xfId="48" applyNumberFormat="1" applyFont="1" applyFill="1" applyBorder="1">
      <alignment/>
      <protection/>
    </xf>
    <xf numFmtId="0" fontId="19" fillId="33" borderId="22" xfId="48" applyFont="1" applyFill="1" applyBorder="1" applyAlignment="1">
      <alignment horizontal="center"/>
      <protection/>
    </xf>
    <xf numFmtId="0" fontId="19" fillId="33" borderId="23" xfId="48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3" fontId="19" fillId="33" borderId="23" xfId="48" applyNumberFormat="1" applyFont="1" applyFill="1" applyBorder="1" applyAlignment="1">
      <alignment horizontal="center"/>
      <protection/>
    </xf>
    <xf numFmtId="49" fontId="19" fillId="33" borderId="23" xfId="48" applyNumberFormat="1" applyFont="1" applyFill="1" applyBorder="1" applyAlignment="1">
      <alignment horizontal="center"/>
      <protection/>
    </xf>
    <xf numFmtId="3" fontId="19" fillId="33" borderId="29" xfId="48" applyNumberFormat="1" applyFont="1" applyFill="1" applyBorder="1" applyAlignment="1">
      <alignment horizontal="center"/>
      <protection/>
    </xf>
    <xf numFmtId="2" fontId="19" fillId="33" borderId="29" xfId="48" applyNumberFormat="1" applyFont="1" applyFill="1" applyBorder="1" applyAlignment="1">
      <alignment horizontal="center"/>
      <protection/>
    </xf>
    <xf numFmtId="0" fontId="20" fillId="0" borderId="14" xfId="48" applyFont="1" applyFill="1" applyBorder="1" applyAlignment="1">
      <alignment wrapText="1"/>
      <protection/>
    </xf>
    <xf numFmtId="0" fontId="20" fillId="0" borderId="16" xfId="48" applyFont="1" applyFill="1" applyBorder="1" applyAlignment="1">
      <alignment wrapText="1"/>
      <protection/>
    </xf>
    <xf numFmtId="3" fontId="20" fillId="35" borderId="30" xfId="0" applyNumberFormat="1" applyFont="1" applyFill="1" applyBorder="1" applyAlignment="1">
      <alignment horizontal="right" wrapText="1"/>
    </xf>
    <xf numFmtId="0" fontId="20" fillId="0" borderId="15" xfId="48" applyFont="1" applyFill="1" applyBorder="1" applyAlignment="1">
      <alignment wrapText="1"/>
      <protection/>
    </xf>
    <xf numFmtId="3" fontId="20" fillId="0" borderId="15" xfId="48" applyNumberFormat="1" applyFont="1" applyFill="1" applyBorder="1" applyAlignment="1">
      <alignment horizontal="right" wrapText="1"/>
      <protection/>
    </xf>
    <xf numFmtId="3" fontId="20" fillId="0" borderId="31" xfId="48" applyNumberFormat="1" applyFont="1" applyBorder="1">
      <alignment/>
      <protection/>
    </xf>
    <xf numFmtId="2" fontId="19" fillId="34" borderId="31" xfId="48" applyNumberFormat="1" applyFont="1" applyFill="1" applyBorder="1">
      <alignment/>
      <protection/>
    </xf>
    <xf numFmtId="3" fontId="19" fillId="0" borderId="31" xfId="48" applyNumberFormat="1" applyFont="1" applyBorder="1">
      <alignment/>
      <protection/>
    </xf>
    <xf numFmtId="0" fontId="20" fillId="0" borderId="15" xfId="48" applyNumberFormat="1" applyFont="1" applyFill="1" applyBorder="1" applyAlignment="1">
      <alignment horizontal="right" wrapText="1"/>
      <protection/>
    </xf>
    <xf numFmtId="0" fontId="20" fillId="0" borderId="18" xfId="48" applyFont="1" applyFill="1" applyBorder="1" applyAlignment="1">
      <alignment wrapText="1"/>
      <protection/>
    </xf>
    <xf numFmtId="0" fontId="20" fillId="0" borderId="20" xfId="48" applyFont="1" applyFill="1" applyBorder="1" applyAlignment="1">
      <alignment wrapText="1"/>
      <protection/>
    </xf>
    <xf numFmtId="0" fontId="20" fillId="0" borderId="19" xfId="48" applyFont="1" applyFill="1" applyBorder="1" applyAlignment="1">
      <alignment wrapText="1"/>
      <protection/>
    </xf>
    <xf numFmtId="3" fontId="20" fillId="0" borderId="19" xfId="48" applyNumberFormat="1" applyFont="1" applyFill="1" applyBorder="1" applyAlignment="1">
      <alignment wrapText="1"/>
      <protection/>
    </xf>
    <xf numFmtId="3" fontId="20" fillId="0" borderId="19" xfId="48" applyNumberFormat="1" applyFont="1" applyBorder="1">
      <alignment/>
      <protection/>
    </xf>
    <xf numFmtId="3" fontId="20" fillId="0" borderId="19" xfId="48" applyNumberFormat="1" applyFont="1" applyFill="1" applyBorder="1" applyAlignment="1">
      <alignment horizontal="right" wrapText="1"/>
      <protection/>
    </xf>
    <xf numFmtId="0" fontId="20" fillId="0" borderId="19" xfId="48" applyNumberFormat="1" applyFont="1" applyFill="1" applyBorder="1" applyAlignment="1">
      <alignment wrapText="1"/>
      <protection/>
    </xf>
    <xf numFmtId="3" fontId="20" fillId="0" borderId="32" xfId="48" applyNumberFormat="1" applyFont="1" applyBorder="1">
      <alignment/>
      <protection/>
    </xf>
    <xf numFmtId="2" fontId="19" fillId="34" borderId="32" xfId="48" applyNumberFormat="1" applyFont="1" applyFill="1" applyBorder="1">
      <alignment/>
      <protection/>
    </xf>
    <xf numFmtId="0" fontId="19" fillId="33" borderId="30" xfId="47" applyFont="1" applyFill="1" applyBorder="1" applyAlignment="1">
      <alignment horizontal="center"/>
      <protection/>
    </xf>
    <xf numFmtId="0" fontId="19" fillId="0" borderId="30" xfId="0" applyFont="1" applyBorder="1" applyAlignment="1">
      <alignment/>
    </xf>
    <xf numFmtId="3" fontId="19" fillId="33" borderId="30" xfId="48" applyNumberFormat="1" applyFont="1" applyFill="1" applyBorder="1" applyAlignment="1">
      <alignment horizontal="center"/>
      <protection/>
    </xf>
    <xf numFmtId="2" fontId="19" fillId="33" borderId="30" xfId="48" applyNumberFormat="1" applyFont="1" applyFill="1" applyBorder="1" applyAlignment="1">
      <alignment horizontal="center"/>
      <protection/>
    </xf>
    <xf numFmtId="0" fontId="20" fillId="0" borderId="30" xfId="47" applyFont="1" applyFill="1" applyBorder="1" applyAlignment="1">
      <alignment wrapText="1"/>
      <protection/>
    </xf>
    <xf numFmtId="0" fontId="20" fillId="0" borderId="30" xfId="47" applyFont="1" applyFill="1" applyBorder="1" applyAlignment="1">
      <alignment horizontal="right" wrapText="1"/>
      <protection/>
    </xf>
    <xf numFmtId="0" fontId="20" fillId="0" borderId="30" xfId="47" applyFont="1" applyBorder="1">
      <alignment/>
      <protection/>
    </xf>
    <xf numFmtId="3" fontId="20" fillId="0" borderId="30" xfId="47" applyNumberFormat="1" applyFont="1" applyFill="1" applyBorder="1" applyAlignment="1">
      <alignment horizontal="right" wrapText="1"/>
      <protection/>
    </xf>
    <xf numFmtId="4" fontId="20" fillId="0" borderId="30" xfId="47" applyNumberFormat="1" applyFont="1" applyFill="1" applyBorder="1" applyAlignment="1">
      <alignment horizontal="right" wrapText="1"/>
      <protection/>
    </xf>
    <xf numFmtId="3" fontId="20" fillId="0" borderId="30" xfId="48" applyNumberFormat="1" applyFont="1" applyBorder="1">
      <alignment/>
      <protection/>
    </xf>
    <xf numFmtId="2" fontId="19" fillId="34" borderId="30" xfId="48" applyNumberFormat="1" applyFont="1" applyFill="1" applyBorder="1">
      <alignment/>
      <protection/>
    </xf>
    <xf numFmtId="0" fontId="20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ALCOLO" xfId="46"/>
    <cellStyle name="Normal_Sheet1" xfId="47"/>
    <cellStyle name="Normale_Foglio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07"/>
  <sheetViews>
    <sheetView tabSelected="1" zoomScalePageLayoutView="0" workbookViewId="0" topLeftCell="A1">
      <selection activeCell="BI203" sqref="BI203"/>
    </sheetView>
  </sheetViews>
  <sheetFormatPr defaultColWidth="42.140625" defaultRowHeight="15"/>
  <cols>
    <col min="1" max="1" width="5.140625" style="25" bestFit="1" customWidth="1"/>
    <col min="2" max="2" width="23.00390625" style="25" bestFit="1" customWidth="1"/>
    <col min="3" max="3" width="17.7109375" style="25" bestFit="1" customWidth="1"/>
    <col min="4" max="4" width="6.8515625" style="25" bestFit="1" customWidth="1"/>
    <col min="5" max="5" width="7.00390625" style="25" bestFit="1" customWidth="1"/>
    <col min="6" max="6" width="7.57421875" style="25" bestFit="1" customWidth="1"/>
    <col min="7" max="7" width="4.421875" style="25" bestFit="1" customWidth="1"/>
    <col min="8" max="8" width="7.00390625" style="25" bestFit="1" customWidth="1"/>
    <col min="9" max="10" width="8.8515625" style="25" bestFit="1" customWidth="1"/>
    <col min="11" max="11" width="8.00390625" style="25" bestFit="1" customWidth="1"/>
    <col min="12" max="12" width="7.421875" style="25" bestFit="1" customWidth="1"/>
    <col min="13" max="13" width="7.00390625" style="25" bestFit="1" customWidth="1"/>
    <col min="14" max="14" width="8.8515625" style="25" bestFit="1" customWidth="1"/>
    <col min="15" max="15" width="8.00390625" style="25" bestFit="1" customWidth="1"/>
    <col min="16" max="17" width="7.00390625" style="25" bestFit="1" customWidth="1"/>
    <col min="18" max="18" width="8.00390625" style="25" bestFit="1" customWidth="1"/>
    <col min="19" max="20" width="7.00390625" style="25" bestFit="1" customWidth="1"/>
    <col min="21" max="22" width="7.421875" style="25" bestFit="1" customWidth="1"/>
    <col min="23" max="26" width="8.8515625" style="25" bestFit="1" customWidth="1"/>
    <col min="27" max="27" width="7.421875" style="25" bestFit="1" customWidth="1"/>
    <col min="28" max="28" width="8.8515625" style="25" bestFit="1" customWidth="1"/>
    <col min="29" max="29" width="7.421875" style="25" bestFit="1" customWidth="1"/>
    <col min="30" max="30" width="7.00390625" style="25" bestFit="1" customWidth="1"/>
    <col min="31" max="31" width="10.421875" style="25" bestFit="1" customWidth="1"/>
    <col min="32" max="32" width="21.00390625" style="25" bestFit="1" customWidth="1"/>
    <col min="33" max="33" width="26.8515625" style="25" bestFit="1" customWidth="1"/>
    <col min="34" max="37" width="7.421875" style="25" bestFit="1" customWidth="1"/>
    <col min="38" max="38" width="7.00390625" style="25" bestFit="1" customWidth="1"/>
    <col min="39" max="40" width="8.8515625" style="25" bestFit="1" customWidth="1"/>
    <col min="41" max="41" width="27.8515625" style="25" bestFit="1" customWidth="1"/>
    <col min="42" max="42" width="27.00390625" style="25" bestFit="1" customWidth="1"/>
    <col min="43" max="43" width="7.421875" style="25" bestFit="1" customWidth="1"/>
    <col min="44" max="45" width="9.8515625" style="25" bestFit="1" customWidth="1"/>
    <col min="46" max="46" width="17.57421875" style="25" bestFit="1" customWidth="1"/>
    <col min="47" max="47" width="18.28125" style="25" bestFit="1" customWidth="1"/>
    <col min="48" max="48" width="18.00390625" style="25" bestFit="1" customWidth="1"/>
    <col min="49" max="49" width="17.28125" style="25" bestFit="1" customWidth="1"/>
    <col min="50" max="50" width="18.421875" style="25" bestFit="1" customWidth="1"/>
    <col min="51" max="51" width="14.8515625" style="25" bestFit="1" customWidth="1"/>
    <col min="52" max="52" width="9.8515625" style="25" bestFit="1" customWidth="1"/>
    <col min="53" max="53" width="11.00390625" style="25" bestFit="1" customWidth="1"/>
    <col min="54" max="54" width="15.57421875" style="25" bestFit="1" customWidth="1"/>
    <col min="55" max="55" width="11.7109375" style="25" bestFit="1" customWidth="1"/>
    <col min="56" max="56" width="10.7109375" style="25" bestFit="1" customWidth="1"/>
    <col min="57" max="57" width="11.421875" style="25" bestFit="1" customWidth="1"/>
    <col min="58" max="58" width="15.28125" style="25" bestFit="1" customWidth="1"/>
    <col min="59" max="59" width="12.140625" style="25" bestFit="1" customWidth="1"/>
    <col min="60" max="61" width="9.8515625" style="25" bestFit="1" customWidth="1"/>
    <col min="62" max="62" width="7.00390625" style="25" bestFit="1" customWidth="1"/>
    <col min="63" max="63" width="8.8515625" style="25" bestFit="1" customWidth="1"/>
    <col min="64" max="64" width="9.8515625" style="25" bestFit="1" customWidth="1"/>
    <col min="65" max="65" width="7.00390625" style="25" bestFit="1" customWidth="1"/>
    <col min="66" max="66" width="9.57421875" style="25" bestFit="1" customWidth="1"/>
    <col min="67" max="67" width="7.00390625" style="25" bestFit="1" customWidth="1"/>
    <col min="68" max="68" width="9.00390625" style="25" bestFit="1" customWidth="1"/>
    <col min="69" max="69" width="16.421875" style="25" bestFit="1" customWidth="1"/>
    <col min="70" max="70" width="8.00390625" style="25" bestFit="1" customWidth="1"/>
    <col min="71" max="72" width="7.00390625" style="25" bestFit="1" customWidth="1"/>
    <col min="73" max="73" width="15.00390625" style="25" bestFit="1" customWidth="1"/>
    <col min="74" max="74" width="13.8515625" style="25" bestFit="1" customWidth="1"/>
    <col min="75" max="75" width="11.421875" style="25" bestFit="1" customWidth="1"/>
    <col min="76" max="76" width="9.8515625" style="25" bestFit="1" customWidth="1"/>
    <col min="77" max="77" width="15.421875" style="25" bestFit="1" customWidth="1"/>
    <col min="78" max="79" width="9.8515625" style="25" bestFit="1" customWidth="1"/>
    <col min="80" max="80" width="6.421875" style="25" bestFit="1" customWidth="1"/>
    <col min="81" max="81" width="7.421875" style="25" bestFit="1" customWidth="1"/>
    <col min="82" max="82" width="9.8515625" style="25" bestFit="1" customWidth="1"/>
    <col min="83" max="83" width="5.421875" style="25" bestFit="1" customWidth="1"/>
    <col min="84" max="84" width="9.57421875" style="25" bestFit="1" customWidth="1"/>
    <col min="85" max="16384" width="42.140625" style="25" customWidth="1"/>
  </cols>
  <sheetData>
    <row r="1" spans="1:66" ht="12.75">
      <c r="A1" s="1" t="s">
        <v>0</v>
      </c>
      <c r="B1" s="2" t="s">
        <v>1</v>
      </c>
      <c r="C1" s="3" t="s">
        <v>187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4" t="s">
        <v>52</v>
      </c>
      <c r="BC1" s="4" t="s">
        <v>53</v>
      </c>
      <c r="BD1" s="2" t="s">
        <v>54</v>
      </c>
      <c r="BE1" s="2" t="s">
        <v>55</v>
      </c>
      <c r="BF1" s="2" t="s">
        <v>56</v>
      </c>
      <c r="BG1" s="5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62</v>
      </c>
      <c r="BM1" s="7" t="s">
        <v>63</v>
      </c>
      <c r="BN1" s="8" t="s">
        <v>64</v>
      </c>
    </row>
    <row r="2" spans="1:66" ht="12.75">
      <c r="A2" s="9" t="s">
        <v>65</v>
      </c>
      <c r="B2" s="10" t="s">
        <v>66</v>
      </c>
      <c r="C2" s="26">
        <v>4520</v>
      </c>
      <c r="D2" s="10" t="s">
        <v>67</v>
      </c>
      <c r="E2" s="10" t="s">
        <v>68</v>
      </c>
      <c r="F2" s="10" t="s">
        <v>65</v>
      </c>
      <c r="G2" s="10" t="s">
        <v>69</v>
      </c>
      <c r="H2" s="11"/>
      <c r="I2" s="12">
        <v>41519</v>
      </c>
      <c r="J2" s="12">
        <v>34021</v>
      </c>
      <c r="K2" s="12"/>
      <c r="L2" s="11"/>
      <c r="M2" s="11"/>
      <c r="N2" s="12">
        <v>107810</v>
      </c>
      <c r="O2" s="11"/>
      <c r="P2" s="11"/>
      <c r="Q2" s="12"/>
      <c r="R2" s="12">
        <v>17</v>
      </c>
      <c r="S2" s="11"/>
      <c r="T2" s="11"/>
      <c r="U2" s="11"/>
      <c r="V2" s="11"/>
      <c r="W2" s="11"/>
      <c r="X2" s="11"/>
      <c r="Y2" s="12"/>
      <c r="Z2" s="12">
        <v>66654</v>
      </c>
      <c r="AA2" s="11"/>
      <c r="AB2" s="12">
        <v>93595</v>
      </c>
      <c r="AC2" s="12">
        <v>3180</v>
      </c>
      <c r="AD2" s="11"/>
      <c r="AE2" s="11"/>
      <c r="AF2" s="11"/>
      <c r="AG2" s="12"/>
      <c r="AH2" s="12"/>
      <c r="AI2" s="12">
        <v>180</v>
      </c>
      <c r="AJ2" s="12"/>
      <c r="AK2" s="11"/>
      <c r="AL2" s="11"/>
      <c r="AM2" s="11"/>
      <c r="AN2" s="11">
        <v>102</v>
      </c>
      <c r="AO2" s="12"/>
      <c r="AP2" s="11"/>
      <c r="AQ2" s="12"/>
      <c r="AR2" s="12"/>
      <c r="AS2" s="12">
        <v>80960</v>
      </c>
      <c r="AT2" s="12">
        <v>3810</v>
      </c>
      <c r="AU2" s="12">
        <v>60630</v>
      </c>
      <c r="AV2" s="12">
        <v>1793547</v>
      </c>
      <c r="AW2" s="11"/>
      <c r="AX2" s="12"/>
      <c r="AY2" s="12">
        <v>69600</v>
      </c>
      <c r="AZ2" s="11"/>
      <c r="BA2" s="12"/>
      <c r="BB2" s="12"/>
      <c r="BC2" s="11"/>
      <c r="BD2" s="12"/>
      <c r="BE2" s="12">
        <v>69600</v>
      </c>
      <c r="BF2" s="11"/>
      <c r="BG2" s="13"/>
      <c r="BH2" s="14">
        <f>H2+I2+J2+K2+L2+M2+N2+Q2+R2++U2+V2+X2+Y2+Z2+AA2+AB2+AC2+AG2+AH2+AI2+AJ2+AQ2+AR2+AS2+AT2+AU2+BA2+BD2+BB2</f>
        <v>492376</v>
      </c>
      <c r="BI2" s="14">
        <f>AV2</f>
        <v>1793547</v>
      </c>
      <c r="BJ2" s="14">
        <f>AD2+AE2+AF2+AK2+AL2+AM2+AN2+AP2+BC2+O2+P2</f>
        <v>102</v>
      </c>
      <c r="BK2" s="14">
        <f>BE2+BG2+AW2</f>
        <v>69600</v>
      </c>
      <c r="BL2" s="14">
        <f>BH2+BI2+BJ2+BK2</f>
        <v>2355625</v>
      </c>
      <c r="BM2" s="15">
        <f>BH2/BL2*100</f>
        <v>20.902138498275406</v>
      </c>
      <c r="BN2" s="16">
        <f aca="true" t="shared" si="0" ref="BN2:BN61">BL2/C2</f>
        <v>521.1559734513274</v>
      </c>
    </row>
    <row r="3" spans="1:66" ht="12.75">
      <c r="A3" s="9" t="s">
        <v>70</v>
      </c>
      <c r="B3" s="10" t="s">
        <v>71</v>
      </c>
      <c r="C3" s="26">
        <v>2054</v>
      </c>
      <c r="D3" s="10" t="s">
        <v>67</v>
      </c>
      <c r="E3" s="10" t="s">
        <v>68</v>
      </c>
      <c r="F3" s="10" t="s">
        <v>70</v>
      </c>
      <c r="G3" s="10" t="s">
        <v>69</v>
      </c>
      <c r="H3" s="11"/>
      <c r="I3" s="12">
        <v>19594</v>
      </c>
      <c r="J3" s="12">
        <v>22854</v>
      </c>
      <c r="K3" s="12"/>
      <c r="L3" s="11"/>
      <c r="M3" s="11"/>
      <c r="N3" s="12">
        <v>45615</v>
      </c>
      <c r="O3" s="11"/>
      <c r="P3" s="11"/>
      <c r="Q3" s="12"/>
      <c r="R3" s="12"/>
      <c r="S3" s="11"/>
      <c r="T3" s="11"/>
      <c r="U3" s="11"/>
      <c r="V3" s="11"/>
      <c r="W3" s="11"/>
      <c r="X3" s="11"/>
      <c r="Y3" s="12"/>
      <c r="Z3" s="12">
        <v>51038</v>
      </c>
      <c r="AA3" s="11"/>
      <c r="AB3" s="12">
        <v>32100</v>
      </c>
      <c r="AC3" s="12">
        <v>1506</v>
      </c>
      <c r="AD3" s="11"/>
      <c r="AE3" s="11"/>
      <c r="AF3" s="11"/>
      <c r="AG3" s="12"/>
      <c r="AH3" s="12"/>
      <c r="AI3" s="12">
        <v>180</v>
      </c>
      <c r="AJ3" s="12"/>
      <c r="AK3" s="11"/>
      <c r="AL3" s="11"/>
      <c r="AM3" s="11"/>
      <c r="AN3" s="11">
        <v>49</v>
      </c>
      <c r="AO3" s="12"/>
      <c r="AP3" s="11"/>
      <c r="AQ3" s="12"/>
      <c r="AR3" s="12"/>
      <c r="AS3" s="12"/>
      <c r="AT3" s="12"/>
      <c r="AU3" s="12"/>
      <c r="AV3" s="12">
        <v>875894</v>
      </c>
      <c r="AW3" s="11"/>
      <c r="AX3" s="12"/>
      <c r="AY3" s="12">
        <v>104900</v>
      </c>
      <c r="AZ3" s="11"/>
      <c r="BA3" s="12"/>
      <c r="BB3" s="12"/>
      <c r="BC3" s="11"/>
      <c r="BD3" s="12"/>
      <c r="BE3" s="12">
        <v>104900</v>
      </c>
      <c r="BF3" s="11"/>
      <c r="BG3" s="13"/>
      <c r="BH3" s="14">
        <f aca="true" t="shared" si="1" ref="BH3:BH61">H3+I3+J3+K3+L3+M3+N3+Q3+R3++U3+V3+X3+Y3+Z3+AA3+AB3+AC3+AG3+AH3+AI3+AJ3+AQ3+AR3+AS3+AT3+AU3+BA3+BD3+BB3</f>
        <v>172887</v>
      </c>
      <c r="BI3" s="14">
        <f aca="true" t="shared" si="2" ref="BI3:BI61">AV3</f>
        <v>875894</v>
      </c>
      <c r="BJ3" s="14">
        <f aca="true" t="shared" si="3" ref="BJ3:BJ60">AD3+AE3+AF3+AK3+AL3+AM3+AN3+AP3+BC3+O3+P3</f>
        <v>49</v>
      </c>
      <c r="BK3" s="14">
        <f aca="true" t="shared" si="4" ref="BK3:BK61">BE3+BG3+AW3</f>
        <v>104900</v>
      </c>
      <c r="BL3" s="14">
        <f aca="true" t="shared" si="5" ref="BL3:BL61">BH3+BI3+BJ3+BK3</f>
        <v>1153730</v>
      </c>
      <c r="BM3" s="15">
        <f aca="true" t="shared" si="6" ref="BM3:BM61">BH3/BL3*100</f>
        <v>14.985048494881816</v>
      </c>
      <c r="BN3" s="16">
        <f t="shared" si="0"/>
        <v>561.699123661149</v>
      </c>
    </row>
    <row r="4" spans="1:66" ht="12.75">
      <c r="A4" s="9" t="s">
        <v>72</v>
      </c>
      <c r="B4" s="10" t="s">
        <v>73</v>
      </c>
      <c r="C4" s="26">
        <v>1646</v>
      </c>
      <c r="D4" s="10" t="s">
        <v>67</v>
      </c>
      <c r="E4" s="10" t="s">
        <v>68</v>
      </c>
      <c r="F4" s="10" t="s">
        <v>72</v>
      </c>
      <c r="G4" s="10" t="s">
        <v>69</v>
      </c>
      <c r="H4" s="11"/>
      <c r="I4" s="12">
        <v>44715</v>
      </c>
      <c r="J4" s="12">
        <v>47363</v>
      </c>
      <c r="K4" s="12"/>
      <c r="L4" s="11">
        <v>4239</v>
      </c>
      <c r="M4" s="11"/>
      <c r="N4" s="12">
        <v>49248</v>
      </c>
      <c r="O4" s="11"/>
      <c r="P4" s="11"/>
      <c r="Q4" s="12">
        <v>2403</v>
      </c>
      <c r="R4" s="12">
        <v>25</v>
      </c>
      <c r="S4" s="11"/>
      <c r="T4" s="11"/>
      <c r="U4" s="11"/>
      <c r="V4" s="11"/>
      <c r="W4" s="11"/>
      <c r="X4" s="11"/>
      <c r="Y4" s="12">
        <v>1586</v>
      </c>
      <c r="Z4" s="12">
        <v>61840</v>
      </c>
      <c r="AA4" s="11"/>
      <c r="AB4" s="12">
        <v>70564</v>
      </c>
      <c r="AC4" s="12">
        <v>1152</v>
      </c>
      <c r="AD4" s="11"/>
      <c r="AE4" s="11"/>
      <c r="AF4" s="11"/>
      <c r="AG4" s="12">
        <v>23</v>
      </c>
      <c r="AH4" s="12">
        <v>2088</v>
      </c>
      <c r="AI4" s="12">
        <v>140</v>
      </c>
      <c r="AJ4" s="12">
        <v>95</v>
      </c>
      <c r="AK4" s="11">
        <v>144</v>
      </c>
      <c r="AL4" s="11"/>
      <c r="AM4" s="11"/>
      <c r="AN4" s="11">
        <v>122</v>
      </c>
      <c r="AO4" s="12">
        <v>543</v>
      </c>
      <c r="AP4" s="11"/>
      <c r="AQ4" s="12">
        <v>1935</v>
      </c>
      <c r="AR4" s="12">
        <v>2737</v>
      </c>
      <c r="AS4" s="12">
        <v>20800</v>
      </c>
      <c r="AT4" s="12">
        <v>3963</v>
      </c>
      <c r="AU4" s="12">
        <v>27803</v>
      </c>
      <c r="AV4" s="12">
        <v>484601</v>
      </c>
      <c r="AW4" s="11"/>
      <c r="AX4" s="12">
        <v>9688</v>
      </c>
      <c r="AY4" s="12">
        <v>25078</v>
      </c>
      <c r="AZ4" s="11">
        <v>80</v>
      </c>
      <c r="BA4" s="12">
        <v>543</v>
      </c>
      <c r="BB4" s="12"/>
      <c r="BC4" s="11"/>
      <c r="BD4" s="12"/>
      <c r="BE4" s="12">
        <v>25078</v>
      </c>
      <c r="BF4" s="11"/>
      <c r="BG4" s="13">
        <v>80</v>
      </c>
      <c r="BH4" s="14">
        <f t="shared" si="1"/>
        <v>343262</v>
      </c>
      <c r="BI4" s="14">
        <f t="shared" si="2"/>
        <v>484601</v>
      </c>
      <c r="BJ4" s="14">
        <f t="shared" si="3"/>
        <v>266</v>
      </c>
      <c r="BK4" s="14">
        <f t="shared" si="4"/>
        <v>25158</v>
      </c>
      <c r="BL4" s="14">
        <f t="shared" si="5"/>
        <v>853287</v>
      </c>
      <c r="BM4" s="15">
        <f t="shared" si="6"/>
        <v>40.228199890540935</v>
      </c>
      <c r="BN4" s="16">
        <f t="shared" si="0"/>
        <v>518.4003645200486</v>
      </c>
    </row>
    <row r="5" spans="1:66" ht="12.75">
      <c r="A5" s="9" t="s">
        <v>74</v>
      </c>
      <c r="B5" s="10" t="s">
        <v>75</v>
      </c>
      <c r="C5" s="26">
        <v>1003</v>
      </c>
      <c r="D5" s="10" t="s">
        <v>67</v>
      </c>
      <c r="E5" s="10" t="s">
        <v>68</v>
      </c>
      <c r="F5" s="10" t="s">
        <v>74</v>
      </c>
      <c r="G5" s="10" t="s">
        <v>69</v>
      </c>
      <c r="H5" s="11"/>
      <c r="I5" s="12">
        <v>5778</v>
      </c>
      <c r="J5" s="12">
        <v>15806</v>
      </c>
      <c r="K5" s="12"/>
      <c r="L5" s="11">
        <v>1287</v>
      </c>
      <c r="M5" s="11"/>
      <c r="N5" s="12">
        <v>5585</v>
      </c>
      <c r="O5" s="11"/>
      <c r="P5" s="11"/>
      <c r="Q5" s="12">
        <v>569</v>
      </c>
      <c r="R5" s="12"/>
      <c r="S5" s="11"/>
      <c r="T5" s="11"/>
      <c r="U5" s="11">
        <v>45</v>
      </c>
      <c r="V5" s="11"/>
      <c r="W5" s="11"/>
      <c r="X5" s="11"/>
      <c r="Y5" s="12"/>
      <c r="Z5" s="12">
        <v>28687</v>
      </c>
      <c r="AA5" s="11">
        <v>12353</v>
      </c>
      <c r="AB5" s="12">
        <v>29378</v>
      </c>
      <c r="AC5" s="12">
        <v>627</v>
      </c>
      <c r="AD5" s="11"/>
      <c r="AE5" s="11"/>
      <c r="AF5" s="11"/>
      <c r="AG5" s="12"/>
      <c r="AH5" s="12">
        <v>1092</v>
      </c>
      <c r="AI5" s="12"/>
      <c r="AJ5" s="12"/>
      <c r="AK5" s="11"/>
      <c r="AL5" s="11"/>
      <c r="AM5" s="11">
        <v>53</v>
      </c>
      <c r="AN5" s="11">
        <v>11</v>
      </c>
      <c r="AO5" s="12">
        <v>142</v>
      </c>
      <c r="AP5" s="11">
        <v>65</v>
      </c>
      <c r="AQ5" s="12">
        <v>2047</v>
      </c>
      <c r="AR5" s="12">
        <v>489</v>
      </c>
      <c r="AS5" s="12">
        <v>1326</v>
      </c>
      <c r="AT5" s="12">
        <v>682</v>
      </c>
      <c r="AU5" s="12">
        <v>6136</v>
      </c>
      <c r="AV5" s="12">
        <v>325416</v>
      </c>
      <c r="AW5" s="11"/>
      <c r="AX5" s="12"/>
      <c r="AY5" s="12">
        <v>7773</v>
      </c>
      <c r="AZ5" s="11"/>
      <c r="BA5" s="12">
        <v>142</v>
      </c>
      <c r="BB5" s="12"/>
      <c r="BC5" s="11"/>
      <c r="BD5" s="12"/>
      <c r="BE5" s="12">
        <v>7773</v>
      </c>
      <c r="BF5" s="11"/>
      <c r="BG5" s="13"/>
      <c r="BH5" s="14">
        <f t="shared" si="1"/>
        <v>112029</v>
      </c>
      <c r="BI5" s="14">
        <f t="shared" si="2"/>
        <v>325416</v>
      </c>
      <c r="BJ5" s="14">
        <f t="shared" si="3"/>
        <v>129</v>
      </c>
      <c r="BK5" s="14">
        <f t="shared" si="4"/>
        <v>7773</v>
      </c>
      <c r="BL5" s="14">
        <f t="shared" si="5"/>
        <v>445347</v>
      </c>
      <c r="BM5" s="15">
        <f t="shared" si="6"/>
        <v>25.155440589023844</v>
      </c>
      <c r="BN5" s="16">
        <f t="shared" si="0"/>
        <v>444.0149551345962</v>
      </c>
    </row>
    <row r="6" spans="1:66" ht="12.75">
      <c r="A6" s="9" t="s">
        <v>76</v>
      </c>
      <c r="B6" s="10" t="s">
        <v>77</v>
      </c>
      <c r="C6" s="26">
        <v>823</v>
      </c>
      <c r="D6" s="10" t="s">
        <v>67</v>
      </c>
      <c r="E6" s="10" t="s">
        <v>68</v>
      </c>
      <c r="F6" s="10" t="s">
        <v>76</v>
      </c>
      <c r="G6" s="10" t="s">
        <v>69</v>
      </c>
      <c r="H6" s="11"/>
      <c r="I6" s="12">
        <v>22334</v>
      </c>
      <c r="J6" s="12">
        <v>23654</v>
      </c>
      <c r="K6" s="12"/>
      <c r="L6" s="11">
        <v>2106</v>
      </c>
      <c r="M6" s="11"/>
      <c r="N6" s="12">
        <v>24593</v>
      </c>
      <c r="O6" s="11"/>
      <c r="P6" s="11"/>
      <c r="Q6" s="12">
        <v>1200</v>
      </c>
      <c r="R6" s="12">
        <v>12</v>
      </c>
      <c r="S6" s="11"/>
      <c r="T6" s="11"/>
      <c r="U6" s="11"/>
      <c r="V6" s="11"/>
      <c r="W6" s="11"/>
      <c r="X6" s="11"/>
      <c r="Y6" s="12">
        <v>792</v>
      </c>
      <c r="Z6" s="12">
        <v>30881</v>
      </c>
      <c r="AA6" s="11"/>
      <c r="AB6" s="12">
        <v>35241</v>
      </c>
      <c r="AC6" s="12">
        <v>578</v>
      </c>
      <c r="AD6" s="11"/>
      <c r="AE6" s="11"/>
      <c r="AF6" s="11"/>
      <c r="AG6" s="12">
        <v>12</v>
      </c>
      <c r="AH6" s="12">
        <v>1042</v>
      </c>
      <c r="AI6" s="12">
        <v>71</v>
      </c>
      <c r="AJ6" s="12">
        <v>48</v>
      </c>
      <c r="AK6" s="11">
        <v>72</v>
      </c>
      <c r="AL6" s="11"/>
      <c r="AM6" s="11"/>
      <c r="AN6" s="11">
        <v>61</v>
      </c>
      <c r="AO6" s="12">
        <v>310</v>
      </c>
      <c r="AP6" s="11"/>
      <c r="AQ6" s="12">
        <v>967</v>
      </c>
      <c r="AR6" s="12">
        <v>1371</v>
      </c>
      <c r="AS6" s="12">
        <v>10387</v>
      </c>
      <c r="AT6" s="12">
        <v>1980</v>
      </c>
      <c r="AU6" s="12">
        <v>13884</v>
      </c>
      <c r="AV6" s="12">
        <v>242005</v>
      </c>
      <c r="AW6" s="11"/>
      <c r="AX6" s="12">
        <v>4839</v>
      </c>
      <c r="AY6" s="12">
        <v>12522</v>
      </c>
      <c r="AZ6" s="11">
        <v>510</v>
      </c>
      <c r="BA6" s="12">
        <v>310</v>
      </c>
      <c r="BB6" s="12"/>
      <c r="BC6" s="11"/>
      <c r="BD6" s="12"/>
      <c r="BE6" s="12">
        <v>12522</v>
      </c>
      <c r="BF6" s="11"/>
      <c r="BG6" s="13">
        <v>510</v>
      </c>
      <c r="BH6" s="14">
        <f t="shared" si="1"/>
        <v>171463</v>
      </c>
      <c r="BI6" s="14">
        <f t="shared" si="2"/>
        <v>242005</v>
      </c>
      <c r="BJ6" s="14">
        <f t="shared" si="3"/>
        <v>133</v>
      </c>
      <c r="BK6" s="14">
        <f t="shared" si="4"/>
        <v>13032</v>
      </c>
      <c r="BL6" s="14">
        <f t="shared" si="5"/>
        <v>426633</v>
      </c>
      <c r="BM6" s="15">
        <f t="shared" si="6"/>
        <v>40.18981185234147</v>
      </c>
      <c r="BN6" s="16">
        <f t="shared" si="0"/>
        <v>518.3876063183475</v>
      </c>
    </row>
    <row r="7" spans="1:66" ht="12.75">
      <c r="A7" s="9" t="s">
        <v>78</v>
      </c>
      <c r="B7" s="10" t="s">
        <v>79</v>
      </c>
      <c r="C7" s="26">
        <v>655</v>
      </c>
      <c r="D7" s="10" t="s">
        <v>67</v>
      </c>
      <c r="E7" s="10" t="s">
        <v>68</v>
      </c>
      <c r="F7" s="10" t="s">
        <v>78</v>
      </c>
      <c r="G7" s="10" t="s">
        <v>69</v>
      </c>
      <c r="H7" s="11"/>
      <c r="I7" s="12"/>
      <c r="J7" s="12">
        <v>17511</v>
      </c>
      <c r="K7" s="12"/>
      <c r="L7" s="11"/>
      <c r="M7" s="11"/>
      <c r="N7" s="12">
        <v>24076</v>
      </c>
      <c r="O7" s="11"/>
      <c r="P7" s="11"/>
      <c r="Q7" s="12">
        <v>1220</v>
      </c>
      <c r="R7" s="12"/>
      <c r="S7" s="11"/>
      <c r="T7" s="11"/>
      <c r="U7" s="11"/>
      <c r="V7" s="11"/>
      <c r="W7" s="11"/>
      <c r="X7" s="11"/>
      <c r="Y7" s="12"/>
      <c r="Z7" s="12">
        <v>33652</v>
      </c>
      <c r="AA7" s="11"/>
      <c r="AB7" s="12">
        <v>32278</v>
      </c>
      <c r="AC7" s="12"/>
      <c r="AD7" s="11"/>
      <c r="AE7" s="11"/>
      <c r="AF7" s="11"/>
      <c r="AG7" s="12"/>
      <c r="AH7" s="12"/>
      <c r="AI7" s="12"/>
      <c r="AJ7" s="12"/>
      <c r="AK7" s="11"/>
      <c r="AL7" s="11"/>
      <c r="AM7" s="11"/>
      <c r="AN7" s="11"/>
      <c r="AO7" s="12"/>
      <c r="AP7" s="11"/>
      <c r="AQ7" s="12"/>
      <c r="AR7" s="12"/>
      <c r="AS7" s="12"/>
      <c r="AT7" s="12"/>
      <c r="AU7" s="12">
        <v>1539</v>
      </c>
      <c r="AV7" s="12">
        <v>274043</v>
      </c>
      <c r="AW7" s="11"/>
      <c r="AX7" s="12">
        <v>10928</v>
      </c>
      <c r="AY7" s="12">
        <v>22670</v>
      </c>
      <c r="AZ7" s="11"/>
      <c r="BA7" s="12"/>
      <c r="BB7" s="12"/>
      <c r="BC7" s="11"/>
      <c r="BD7" s="12"/>
      <c r="BE7" s="12">
        <v>22670</v>
      </c>
      <c r="BF7" s="11"/>
      <c r="BG7" s="13"/>
      <c r="BH7" s="14">
        <f t="shared" si="1"/>
        <v>110276</v>
      </c>
      <c r="BI7" s="14">
        <f t="shared" si="2"/>
        <v>274043</v>
      </c>
      <c r="BJ7" s="14">
        <f t="shared" si="3"/>
        <v>0</v>
      </c>
      <c r="BK7" s="14">
        <f t="shared" si="4"/>
        <v>22670</v>
      </c>
      <c r="BL7" s="14">
        <f t="shared" si="5"/>
        <v>406989</v>
      </c>
      <c r="BM7" s="15">
        <f t="shared" si="6"/>
        <v>27.095572607613473</v>
      </c>
      <c r="BN7" s="16">
        <f t="shared" si="0"/>
        <v>621.357251908397</v>
      </c>
    </row>
    <row r="8" spans="1:66" ht="12.75">
      <c r="A8" s="9" t="s">
        <v>80</v>
      </c>
      <c r="B8" s="10" t="s">
        <v>81</v>
      </c>
      <c r="C8" s="26">
        <v>9148</v>
      </c>
      <c r="D8" s="10" t="s">
        <v>67</v>
      </c>
      <c r="E8" s="10" t="s">
        <v>68</v>
      </c>
      <c r="F8" s="10" t="s">
        <v>80</v>
      </c>
      <c r="G8" s="10" t="s">
        <v>69</v>
      </c>
      <c r="H8" s="11"/>
      <c r="I8" s="12">
        <v>84949</v>
      </c>
      <c r="J8" s="12">
        <v>84248</v>
      </c>
      <c r="K8" s="12"/>
      <c r="L8" s="11"/>
      <c r="M8" s="11"/>
      <c r="N8" s="12">
        <v>177145</v>
      </c>
      <c r="O8" s="11"/>
      <c r="P8" s="11"/>
      <c r="Q8" s="12">
        <v>16020</v>
      </c>
      <c r="R8" s="12">
        <v>170</v>
      </c>
      <c r="S8" s="11"/>
      <c r="T8" s="11"/>
      <c r="U8" s="11"/>
      <c r="V8" s="11"/>
      <c r="W8" s="11"/>
      <c r="X8" s="11"/>
      <c r="Y8" s="12"/>
      <c r="Z8" s="12">
        <v>174054</v>
      </c>
      <c r="AA8" s="11"/>
      <c r="AB8" s="12">
        <v>52275</v>
      </c>
      <c r="AC8" s="12">
        <v>6525</v>
      </c>
      <c r="AD8" s="11"/>
      <c r="AE8" s="11"/>
      <c r="AF8" s="11"/>
      <c r="AG8" s="12">
        <v>80</v>
      </c>
      <c r="AH8" s="12">
        <v>29740</v>
      </c>
      <c r="AI8" s="12">
        <v>450</v>
      </c>
      <c r="AJ8" s="12"/>
      <c r="AK8" s="11"/>
      <c r="AL8" s="11"/>
      <c r="AM8" s="11"/>
      <c r="AN8" s="11">
        <v>210</v>
      </c>
      <c r="AO8" s="12">
        <v>325</v>
      </c>
      <c r="AP8" s="11"/>
      <c r="AQ8" s="12">
        <v>23340</v>
      </c>
      <c r="AR8" s="12">
        <v>20530</v>
      </c>
      <c r="AS8" s="12">
        <v>139720</v>
      </c>
      <c r="AT8" s="12">
        <v>17070</v>
      </c>
      <c r="AU8" s="12">
        <v>34810</v>
      </c>
      <c r="AV8" s="12">
        <v>3298920</v>
      </c>
      <c r="AW8" s="11"/>
      <c r="AX8" s="12">
        <v>55900</v>
      </c>
      <c r="AY8" s="12">
        <v>151290</v>
      </c>
      <c r="AZ8" s="11">
        <v>1520</v>
      </c>
      <c r="BA8" s="12">
        <v>325</v>
      </c>
      <c r="BB8" s="12"/>
      <c r="BC8" s="11"/>
      <c r="BD8" s="12"/>
      <c r="BE8" s="12">
        <v>151290</v>
      </c>
      <c r="BF8" s="11"/>
      <c r="BG8" s="13">
        <v>1520</v>
      </c>
      <c r="BH8" s="14">
        <f t="shared" si="1"/>
        <v>861451</v>
      </c>
      <c r="BI8" s="14">
        <f t="shared" si="2"/>
        <v>3298920</v>
      </c>
      <c r="BJ8" s="14">
        <f t="shared" si="3"/>
        <v>210</v>
      </c>
      <c r="BK8" s="14">
        <f t="shared" si="4"/>
        <v>152810</v>
      </c>
      <c r="BL8" s="14">
        <f t="shared" si="5"/>
        <v>4313391</v>
      </c>
      <c r="BM8" s="15">
        <f t="shared" si="6"/>
        <v>19.971549066616035</v>
      </c>
      <c r="BN8" s="16">
        <f t="shared" si="0"/>
        <v>471.51191517271536</v>
      </c>
    </row>
    <row r="9" spans="1:66" ht="12.75">
      <c r="A9" s="9" t="s">
        <v>82</v>
      </c>
      <c r="B9" s="10" t="s">
        <v>83</v>
      </c>
      <c r="C9" s="26">
        <v>2420</v>
      </c>
      <c r="D9" s="10" t="s">
        <v>67</v>
      </c>
      <c r="E9" s="10" t="s">
        <v>68</v>
      </c>
      <c r="F9" s="10" t="s">
        <v>82</v>
      </c>
      <c r="G9" s="10" t="s">
        <v>69</v>
      </c>
      <c r="H9" s="11"/>
      <c r="I9" s="12">
        <v>22922</v>
      </c>
      <c r="J9" s="12">
        <v>17849</v>
      </c>
      <c r="K9" s="12"/>
      <c r="L9" s="11"/>
      <c r="M9" s="11"/>
      <c r="N9" s="12">
        <v>43460</v>
      </c>
      <c r="O9" s="11"/>
      <c r="P9" s="11"/>
      <c r="Q9" s="12"/>
      <c r="R9" s="12"/>
      <c r="S9" s="11"/>
      <c r="T9" s="11"/>
      <c r="U9" s="11"/>
      <c r="V9" s="11"/>
      <c r="W9" s="11"/>
      <c r="X9" s="11"/>
      <c r="Y9" s="12"/>
      <c r="Z9" s="12">
        <v>35686</v>
      </c>
      <c r="AA9" s="11"/>
      <c r="AB9" s="12"/>
      <c r="AC9" s="12">
        <v>1772</v>
      </c>
      <c r="AD9" s="11"/>
      <c r="AE9" s="11"/>
      <c r="AF9" s="11"/>
      <c r="AG9" s="12"/>
      <c r="AH9" s="12"/>
      <c r="AI9" s="12"/>
      <c r="AJ9" s="12"/>
      <c r="AK9" s="11"/>
      <c r="AL9" s="11"/>
      <c r="AM9" s="11"/>
      <c r="AN9" s="11">
        <v>57</v>
      </c>
      <c r="AO9" s="12"/>
      <c r="AP9" s="11"/>
      <c r="AQ9" s="12"/>
      <c r="AR9" s="12"/>
      <c r="AS9" s="12"/>
      <c r="AT9" s="12"/>
      <c r="AU9" s="12"/>
      <c r="AV9" s="12">
        <v>1016045</v>
      </c>
      <c r="AW9" s="11"/>
      <c r="AX9" s="12"/>
      <c r="AY9" s="12">
        <v>18900</v>
      </c>
      <c r="AZ9" s="11"/>
      <c r="BA9" s="12"/>
      <c r="BB9" s="12"/>
      <c r="BC9" s="11"/>
      <c r="BD9" s="12"/>
      <c r="BE9" s="12">
        <v>18900</v>
      </c>
      <c r="BF9" s="11"/>
      <c r="BG9" s="13"/>
      <c r="BH9" s="14">
        <f t="shared" si="1"/>
        <v>121689</v>
      </c>
      <c r="BI9" s="14">
        <f t="shared" si="2"/>
        <v>1016045</v>
      </c>
      <c r="BJ9" s="14">
        <f t="shared" si="3"/>
        <v>57</v>
      </c>
      <c r="BK9" s="14">
        <f t="shared" si="4"/>
        <v>18900</v>
      </c>
      <c r="BL9" s="14">
        <f t="shared" si="5"/>
        <v>1156691</v>
      </c>
      <c r="BM9" s="15">
        <f t="shared" si="6"/>
        <v>10.520441500798398</v>
      </c>
      <c r="BN9" s="16">
        <f t="shared" si="0"/>
        <v>477.9714876033058</v>
      </c>
    </row>
    <row r="10" spans="1:66" ht="12.75">
      <c r="A10" s="9" t="s">
        <v>84</v>
      </c>
      <c r="B10" s="10" t="s">
        <v>85</v>
      </c>
      <c r="C10" s="26">
        <v>1689</v>
      </c>
      <c r="D10" s="10" t="s">
        <v>67</v>
      </c>
      <c r="E10" s="10" t="s">
        <v>68</v>
      </c>
      <c r="F10" s="10" t="s">
        <v>84</v>
      </c>
      <c r="G10" s="10" t="s">
        <v>69</v>
      </c>
      <c r="H10" s="11"/>
      <c r="I10" s="12"/>
      <c r="J10" s="12">
        <v>58800</v>
      </c>
      <c r="K10" s="12"/>
      <c r="L10" s="11"/>
      <c r="M10" s="11"/>
      <c r="N10" s="12">
        <v>59920</v>
      </c>
      <c r="O10" s="11">
        <v>174</v>
      </c>
      <c r="P10" s="11">
        <v>65</v>
      </c>
      <c r="Q10" s="12"/>
      <c r="R10" s="12">
        <v>25</v>
      </c>
      <c r="S10" s="11"/>
      <c r="T10" s="11"/>
      <c r="U10" s="11"/>
      <c r="V10" s="11"/>
      <c r="W10" s="11"/>
      <c r="X10" s="11"/>
      <c r="Y10" s="12"/>
      <c r="Z10" s="12">
        <v>98180</v>
      </c>
      <c r="AA10" s="11"/>
      <c r="AB10" s="12"/>
      <c r="AC10" s="12"/>
      <c r="AD10" s="11"/>
      <c r="AE10" s="11"/>
      <c r="AF10" s="11"/>
      <c r="AG10" s="12">
        <v>430</v>
      </c>
      <c r="AH10" s="12">
        <v>3700</v>
      </c>
      <c r="AI10" s="12"/>
      <c r="AJ10" s="12"/>
      <c r="AK10" s="11"/>
      <c r="AL10" s="11"/>
      <c r="AM10" s="11"/>
      <c r="AN10" s="11">
        <v>70</v>
      </c>
      <c r="AO10" s="12">
        <v>535</v>
      </c>
      <c r="AP10" s="11"/>
      <c r="AQ10" s="12">
        <v>4960</v>
      </c>
      <c r="AR10" s="12">
        <v>3060</v>
      </c>
      <c r="AS10" s="12">
        <v>15820</v>
      </c>
      <c r="AT10" s="12">
        <v>1360</v>
      </c>
      <c r="AU10" s="12">
        <v>70360</v>
      </c>
      <c r="AV10" s="12">
        <v>496990</v>
      </c>
      <c r="AW10" s="11"/>
      <c r="AX10" s="12"/>
      <c r="AY10" s="12">
        <v>25520</v>
      </c>
      <c r="AZ10" s="11"/>
      <c r="BA10" s="12">
        <v>535</v>
      </c>
      <c r="BB10" s="12"/>
      <c r="BC10" s="11">
        <v>191</v>
      </c>
      <c r="BD10" s="12">
        <v>25520</v>
      </c>
      <c r="BE10" s="12"/>
      <c r="BF10" s="11"/>
      <c r="BG10" s="13"/>
      <c r="BH10" s="14">
        <f t="shared" si="1"/>
        <v>342670</v>
      </c>
      <c r="BI10" s="14">
        <f t="shared" si="2"/>
        <v>496990</v>
      </c>
      <c r="BJ10" s="14">
        <f t="shared" si="3"/>
        <v>500</v>
      </c>
      <c r="BK10" s="14">
        <f t="shared" si="4"/>
        <v>0</v>
      </c>
      <c r="BL10" s="14">
        <f t="shared" si="5"/>
        <v>840160</v>
      </c>
      <c r="BM10" s="15">
        <f t="shared" si="6"/>
        <v>40.78627880403732</v>
      </c>
      <c r="BN10" s="16">
        <f t="shared" si="0"/>
        <v>497.43043220840735</v>
      </c>
    </row>
    <row r="11" spans="1:66" ht="12.75">
      <c r="A11" s="9" t="s">
        <v>86</v>
      </c>
      <c r="B11" s="10" t="s">
        <v>87</v>
      </c>
      <c r="C11" s="26">
        <v>7992</v>
      </c>
      <c r="D11" s="10" t="s">
        <v>67</v>
      </c>
      <c r="E11" s="10" t="s">
        <v>68</v>
      </c>
      <c r="F11" s="10" t="s">
        <v>86</v>
      </c>
      <c r="G11" s="10" t="s">
        <v>69</v>
      </c>
      <c r="H11" s="11"/>
      <c r="I11" s="12">
        <v>146710</v>
      </c>
      <c r="J11" s="12">
        <v>127906</v>
      </c>
      <c r="K11" s="12"/>
      <c r="L11" s="11">
        <v>12495</v>
      </c>
      <c r="M11" s="11"/>
      <c r="N11" s="12">
        <v>172240</v>
      </c>
      <c r="O11" s="11"/>
      <c r="P11" s="11"/>
      <c r="Q11" s="12">
        <v>1595</v>
      </c>
      <c r="R11" s="12"/>
      <c r="S11" s="11"/>
      <c r="T11" s="11"/>
      <c r="U11" s="11">
        <v>655</v>
      </c>
      <c r="V11" s="11"/>
      <c r="W11" s="11"/>
      <c r="X11" s="11"/>
      <c r="Y11" s="12"/>
      <c r="Z11" s="12">
        <v>205739</v>
      </c>
      <c r="AA11" s="11"/>
      <c r="AB11" s="12">
        <v>196760</v>
      </c>
      <c r="AC11" s="12">
        <v>5025</v>
      </c>
      <c r="AD11" s="11"/>
      <c r="AE11" s="11"/>
      <c r="AF11" s="11"/>
      <c r="AG11" s="12">
        <v>36</v>
      </c>
      <c r="AH11" s="12">
        <v>5370</v>
      </c>
      <c r="AI11" s="12">
        <v>44</v>
      </c>
      <c r="AJ11" s="12">
        <v>2</v>
      </c>
      <c r="AK11" s="11">
        <v>80</v>
      </c>
      <c r="AL11" s="11"/>
      <c r="AM11" s="11">
        <v>173</v>
      </c>
      <c r="AN11" s="11">
        <v>9</v>
      </c>
      <c r="AO11" s="12">
        <v>90</v>
      </c>
      <c r="AP11" s="11">
        <v>254</v>
      </c>
      <c r="AQ11" s="12">
        <v>11868</v>
      </c>
      <c r="AR11" s="12">
        <v>4590</v>
      </c>
      <c r="AS11" s="12">
        <v>16505</v>
      </c>
      <c r="AT11" s="12">
        <v>7515</v>
      </c>
      <c r="AU11" s="12">
        <v>430706</v>
      </c>
      <c r="AV11" s="12">
        <v>2480720</v>
      </c>
      <c r="AW11" s="11"/>
      <c r="AX11" s="12">
        <v>101520</v>
      </c>
      <c r="AY11" s="12">
        <v>157020</v>
      </c>
      <c r="AZ11" s="11">
        <v>600</v>
      </c>
      <c r="BA11" s="12">
        <v>90</v>
      </c>
      <c r="BB11" s="12"/>
      <c r="BC11" s="11"/>
      <c r="BD11" s="12"/>
      <c r="BE11" s="12">
        <v>157020</v>
      </c>
      <c r="BF11" s="11"/>
      <c r="BG11" s="13">
        <v>600</v>
      </c>
      <c r="BH11" s="14">
        <f t="shared" si="1"/>
        <v>1345851</v>
      </c>
      <c r="BI11" s="14">
        <f t="shared" si="2"/>
        <v>2480720</v>
      </c>
      <c r="BJ11" s="14">
        <f t="shared" si="3"/>
        <v>516</v>
      </c>
      <c r="BK11" s="14">
        <f t="shared" si="4"/>
        <v>157620</v>
      </c>
      <c r="BL11" s="14">
        <f t="shared" si="5"/>
        <v>3984707</v>
      </c>
      <c r="BM11" s="15">
        <f t="shared" si="6"/>
        <v>33.7754068241404</v>
      </c>
      <c r="BN11" s="16">
        <f t="shared" si="0"/>
        <v>498.58696196196195</v>
      </c>
    </row>
    <row r="12" spans="1:66" ht="12.75">
      <c r="A12" s="9" t="s">
        <v>88</v>
      </c>
      <c r="B12" s="10" t="s">
        <v>89</v>
      </c>
      <c r="C12" s="26">
        <v>6236</v>
      </c>
      <c r="D12" s="10" t="s">
        <v>67</v>
      </c>
      <c r="E12" s="10" t="s">
        <v>68</v>
      </c>
      <c r="F12" s="10" t="s">
        <v>88</v>
      </c>
      <c r="G12" s="10" t="s">
        <v>69</v>
      </c>
      <c r="H12" s="11"/>
      <c r="I12" s="12">
        <v>623218</v>
      </c>
      <c r="J12" s="12">
        <v>276675</v>
      </c>
      <c r="K12" s="12">
        <v>27320</v>
      </c>
      <c r="L12" s="11">
        <v>8154</v>
      </c>
      <c r="M12" s="11"/>
      <c r="N12" s="12">
        <v>143115</v>
      </c>
      <c r="O12" s="11"/>
      <c r="P12" s="11"/>
      <c r="Q12" s="12"/>
      <c r="R12" s="12">
        <v>60</v>
      </c>
      <c r="S12" s="11"/>
      <c r="T12" s="11"/>
      <c r="U12" s="11"/>
      <c r="V12" s="11"/>
      <c r="W12" s="11"/>
      <c r="X12" s="11"/>
      <c r="Y12" s="12">
        <v>316626</v>
      </c>
      <c r="Z12" s="12">
        <v>266102</v>
      </c>
      <c r="AA12" s="11"/>
      <c r="AB12" s="12">
        <v>258588</v>
      </c>
      <c r="AC12" s="12">
        <v>3566</v>
      </c>
      <c r="AD12" s="11"/>
      <c r="AE12" s="11"/>
      <c r="AF12" s="11"/>
      <c r="AG12" s="12"/>
      <c r="AH12" s="12"/>
      <c r="AI12" s="12">
        <v>1550</v>
      </c>
      <c r="AJ12" s="12"/>
      <c r="AK12" s="11"/>
      <c r="AL12" s="11"/>
      <c r="AM12" s="11"/>
      <c r="AN12" s="11"/>
      <c r="AO12" s="12"/>
      <c r="AP12" s="11"/>
      <c r="AQ12" s="12"/>
      <c r="AR12" s="12"/>
      <c r="AS12" s="12">
        <v>197590</v>
      </c>
      <c r="AT12" s="12"/>
      <c r="AU12" s="12">
        <v>22300</v>
      </c>
      <c r="AV12" s="12">
        <v>1823751</v>
      </c>
      <c r="AW12" s="11"/>
      <c r="AX12" s="12">
        <v>81150</v>
      </c>
      <c r="AY12" s="12">
        <v>18070</v>
      </c>
      <c r="AZ12" s="11">
        <v>880</v>
      </c>
      <c r="BA12" s="12"/>
      <c r="BB12" s="12"/>
      <c r="BC12" s="11"/>
      <c r="BD12" s="12"/>
      <c r="BE12" s="12">
        <v>18070</v>
      </c>
      <c r="BF12" s="11"/>
      <c r="BG12" s="13">
        <v>880</v>
      </c>
      <c r="BH12" s="14">
        <f t="shared" si="1"/>
        <v>2144864</v>
      </c>
      <c r="BI12" s="14">
        <f t="shared" si="2"/>
        <v>1823751</v>
      </c>
      <c r="BJ12" s="14">
        <f t="shared" si="3"/>
        <v>0</v>
      </c>
      <c r="BK12" s="14">
        <f t="shared" si="4"/>
        <v>18950</v>
      </c>
      <c r="BL12" s="14">
        <f t="shared" si="5"/>
        <v>3987565</v>
      </c>
      <c r="BM12" s="15">
        <f t="shared" si="6"/>
        <v>53.78881598168306</v>
      </c>
      <c r="BN12" s="16">
        <f t="shared" si="0"/>
        <v>639.4427517639513</v>
      </c>
    </row>
    <row r="13" spans="1:66" ht="12.75">
      <c r="A13" s="9" t="s">
        <v>90</v>
      </c>
      <c r="B13" s="10" t="s">
        <v>91</v>
      </c>
      <c r="C13" s="26">
        <v>64100</v>
      </c>
      <c r="D13" s="10" t="s">
        <v>67</v>
      </c>
      <c r="E13" s="10" t="s">
        <v>68</v>
      </c>
      <c r="F13" s="10" t="s">
        <v>90</v>
      </c>
      <c r="G13" s="10" t="s">
        <v>69</v>
      </c>
      <c r="H13" s="11">
        <v>553</v>
      </c>
      <c r="I13" s="12">
        <v>1455945</v>
      </c>
      <c r="J13" s="12">
        <v>933545</v>
      </c>
      <c r="K13" s="12">
        <v>24180</v>
      </c>
      <c r="L13" s="11">
        <v>88190</v>
      </c>
      <c r="M13" s="11"/>
      <c r="N13" s="12">
        <v>1878620</v>
      </c>
      <c r="O13" s="11"/>
      <c r="P13" s="11"/>
      <c r="Q13" s="12">
        <v>22999</v>
      </c>
      <c r="R13" s="12"/>
      <c r="S13" s="11">
        <v>440</v>
      </c>
      <c r="T13" s="11">
        <v>106</v>
      </c>
      <c r="U13" s="11">
        <v>219635</v>
      </c>
      <c r="V13" s="11"/>
      <c r="W13" s="11">
        <v>1220</v>
      </c>
      <c r="X13" s="11">
        <v>140</v>
      </c>
      <c r="Y13" s="12"/>
      <c r="Z13" s="12">
        <v>2466491</v>
      </c>
      <c r="AA13" s="11"/>
      <c r="AB13" s="12">
        <v>2204101</v>
      </c>
      <c r="AC13" s="12">
        <v>183525</v>
      </c>
      <c r="AD13" s="11">
        <v>140</v>
      </c>
      <c r="AE13" s="11">
        <v>90</v>
      </c>
      <c r="AF13" s="11">
        <v>120</v>
      </c>
      <c r="AG13" s="12">
        <v>1021</v>
      </c>
      <c r="AH13" s="12">
        <v>122910</v>
      </c>
      <c r="AI13" s="12">
        <v>19127</v>
      </c>
      <c r="AJ13" s="12">
        <v>1849</v>
      </c>
      <c r="AK13" s="11">
        <v>14667</v>
      </c>
      <c r="AL13" s="11">
        <v>330</v>
      </c>
      <c r="AM13" s="11">
        <v>2971</v>
      </c>
      <c r="AN13" s="11">
        <v>485</v>
      </c>
      <c r="AO13" s="12">
        <v>15555</v>
      </c>
      <c r="AP13" s="11">
        <v>5109</v>
      </c>
      <c r="AQ13" s="12">
        <v>212702</v>
      </c>
      <c r="AR13" s="12">
        <v>153260</v>
      </c>
      <c r="AS13" s="12">
        <v>982100</v>
      </c>
      <c r="AT13" s="12">
        <v>265065</v>
      </c>
      <c r="AU13" s="12">
        <v>4363476</v>
      </c>
      <c r="AV13" s="12">
        <v>22637670</v>
      </c>
      <c r="AW13" s="11">
        <v>341750</v>
      </c>
      <c r="AX13" s="12">
        <v>1464040</v>
      </c>
      <c r="AY13" s="12">
        <v>746752</v>
      </c>
      <c r="AZ13" s="11">
        <v>4315940</v>
      </c>
      <c r="BA13" s="12">
        <v>15555</v>
      </c>
      <c r="BB13" s="12"/>
      <c r="BC13" s="11"/>
      <c r="BD13" s="12"/>
      <c r="BE13" s="12">
        <v>746752</v>
      </c>
      <c r="BF13" s="11">
        <v>4315940</v>
      </c>
      <c r="BG13" s="13">
        <v>39740</v>
      </c>
      <c r="BH13" s="14">
        <f t="shared" si="1"/>
        <v>15614989</v>
      </c>
      <c r="BI13" s="14">
        <f t="shared" si="2"/>
        <v>22637670</v>
      </c>
      <c r="BJ13" s="14">
        <f t="shared" si="3"/>
        <v>23912</v>
      </c>
      <c r="BK13" s="14">
        <f t="shared" si="4"/>
        <v>1128242</v>
      </c>
      <c r="BL13" s="14">
        <f t="shared" si="5"/>
        <v>39404813</v>
      </c>
      <c r="BM13" s="15">
        <f t="shared" si="6"/>
        <v>39.627111033365395</v>
      </c>
      <c r="BN13" s="16">
        <f t="shared" si="0"/>
        <v>614.7396723868954</v>
      </c>
    </row>
    <row r="14" spans="1:66" ht="12.75">
      <c r="A14" s="9" t="s">
        <v>92</v>
      </c>
      <c r="B14" s="10" t="s">
        <v>93</v>
      </c>
      <c r="C14" s="26">
        <v>8668</v>
      </c>
      <c r="D14" s="10" t="s">
        <v>67</v>
      </c>
      <c r="E14" s="10" t="s">
        <v>68</v>
      </c>
      <c r="F14" s="10" t="s">
        <v>92</v>
      </c>
      <c r="G14" s="10" t="s">
        <v>69</v>
      </c>
      <c r="H14" s="11"/>
      <c r="I14" s="12">
        <v>226094</v>
      </c>
      <c r="J14" s="12">
        <v>109963</v>
      </c>
      <c r="K14" s="12">
        <v>8720</v>
      </c>
      <c r="L14" s="11"/>
      <c r="M14" s="11"/>
      <c r="N14" s="12">
        <v>153660</v>
      </c>
      <c r="O14" s="11"/>
      <c r="P14" s="11"/>
      <c r="Q14" s="12">
        <v>5060</v>
      </c>
      <c r="R14" s="12">
        <v>285</v>
      </c>
      <c r="S14" s="11"/>
      <c r="T14" s="11"/>
      <c r="U14" s="11"/>
      <c r="V14" s="11"/>
      <c r="W14" s="11"/>
      <c r="X14" s="11"/>
      <c r="Y14" s="12"/>
      <c r="Z14" s="12">
        <v>81824</v>
      </c>
      <c r="AA14" s="11"/>
      <c r="AB14" s="12"/>
      <c r="AC14" s="12">
        <v>9000</v>
      </c>
      <c r="AD14" s="11"/>
      <c r="AE14" s="11"/>
      <c r="AF14" s="11"/>
      <c r="AG14" s="12">
        <v>224</v>
      </c>
      <c r="AH14" s="12">
        <v>12310</v>
      </c>
      <c r="AI14" s="12"/>
      <c r="AJ14" s="12">
        <v>500</v>
      </c>
      <c r="AK14" s="11"/>
      <c r="AL14" s="11"/>
      <c r="AM14" s="11"/>
      <c r="AN14" s="11">
        <v>266</v>
      </c>
      <c r="AO14" s="12">
        <v>2051</v>
      </c>
      <c r="AP14" s="11"/>
      <c r="AQ14" s="12">
        <v>11480</v>
      </c>
      <c r="AR14" s="12">
        <v>6140</v>
      </c>
      <c r="AS14" s="12">
        <v>182900</v>
      </c>
      <c r="AT14" s="12">
        <v>23520</v>
      </c>
      <c r="AU14" s="12">
        <v>57440</v>
      </c>
      <c r="AV14" s="12">
        <v>3060050</v>
      </c>
      <c r="AW14" s="11"/>
      <c r="AX14" s="12">
        <v>264760</v>
      </c>
      <c r="AY14" s="12">
        <v>96630</v>
      </c>
      <c r="AZ14" s="11"/>
      <c r="BA14" s="12">
        <v>2051</v>
      </c>
      <c r="BB14" s="12"/>
      <c r="BC14" s="11"/>
      <c r="BD14" s="12"/>
      <c r="BE14" s="12">
        <v>96630</v>
      </c>
      <c r="BF14" s="11"/>
      <c r="BG14" s="13"/>
      <c r="BH14" s="14">
        <f t="shared" si="1"/>
        <v>891171</v>
      </c>
      <c r="BI14" s="14">
        <f t="shared" si="2"/>
        <v>3060050</v>
      </c>
      <c r="BJ14" s="14">
        <f t="shared" si="3"/>
        <v>266</v>
      </c>
      <c r="BK14" s="14">
        <f t="shared" si="4"/>
        <v>96630</v>
      </c>
      <c r="BL14" s="14">
        <f t="shared" si="5"/>
        <v>4048117</v>
      </c>
      <c r="BM14" s="15">
        <f t="shared" si="6"/>
        <v>22.014457586082617</v>
      </c>
      <c r="BN14" s="16">
        <f t="shared" si="0"/>
        <v>467.01857406552836</v>
      </c>
    </row>
    <row r="15" spans="1:66" ht="12.75">
      <c r="A15" s="9" t="s">
        <v>94</v>
      </c>
      <c r="B15" s="10" t="s">
        <v>95</v>
      </c>
      <c r="C15" s="26">
        <v>9823</v>
      </c>
      <c r="D15" s="10" t="s">
        <v>67</v>
      </c>
      <c r="E15" s="10" t="s">
        <v>68</v>
      </c>
      <c r="F15" s="10" t="s">
        <v>94</v>
      </c>
      <c r="G15" s="10" t="s">
        <v>69</v>
      </c>
      <c r="H15" s="11"/>
      <c r="I15" s="12">
        <v>280825</v>
      </c>
      <c r="J15" s="12">
        <v>272526</v>
      </c>
      <c r="K15" s="12"/>
      <c r="L15" s="11">
        <v>40820</v>
      </c>
      <c r="M15" s="11"/>
      <c r="N15" s="12">
        <v>246104</v>
      </c>
      <c r="O15" s="11"/>
      <c r="P15" s="11"/>
      <c r="Q15" s="12">
        <v>1410</v>
      </c>
      <c r="R15" s="12"/>
      <c r="S15" s="11"/>
      <c r="T15" s="11"/>
      <c r="U15" s="11">
        <v>1040</v>
      </c>
      <c r="V15" s="11"/>
      <c r="W15" s="11">
        <v>43</v>
      </c>
      <c r="X15" s="11"/>
      <c r="Y15" s="12"/>
      <c r="Z15" s="12">
        <v>389220</v>
      </c>
      <c r="AA15" s="11"/>
      <c r="AB15" s="12">
        <v>887630</v>
      </c>
      <c r="AC15" s="12">
        <v>12440</v>
      </c>
      <c r="AD15" s="11"/>
      <c r="AE15" s="11"/>
      <c r="AF15" s="11"/>
      <c r="AG15" s="12"/>
      <c r="AH15" s="12">
        <v>7020</v>
      </c>
      <c r="AI15" s="12">
        <v>36</v>
      </c>
      <c r="AJ15" s="12">
        <v>30</v>
      </c>
      <c r="AK15" s="11">
        <v>100</v>
      </c>
      <c r="AL15" s="11"/>
      <c r="AM15" s="11">
        <v>247</v>
      </c>
      <c r="AN15" s="11">
        <v>17</v>
      </c>
      <c r="AO15" s="12">
        <v>40</v>
      </c>
      <c r="AP15" s="11">
        <v>438</v>
      </c>
      <c r="AQ15" s="12">
        <v>18890</v>
      </c>
      <c r="AR15" s="12">
        <v>8770</v>
      </c>
      <c r="AS15" s="12">
        <v>40860</v>
      </c>
      <c r="AT15" s="12">
        <v>13635</v>
      </c>
      <c r="AU15" s="12">
        <v>370885</v>
      </c>
      <c r="AV15" s="12">
        <v>1187160</v>
      </c>
      <c r="AW15" s="11">
        <v>50550</v>
      </c>
      <c r="AX15" s="12">
        <v>126250</v>
      </c>
      <c r="AY15" s="12">
        <v>58395</v>
      </c>
      <c r="AZ15" s="11"/>
      <c r="BA15" s="12">
        <v>40</v>
      </c>
      <c r="BB15" s="12"/>
      <c r="BC15" s="11"/>
      <c r="BD15" s="12"/>
      <c r="BE15" s="12">
        <v>58395</v>
      </c>
      <c r="BF15" s="11"/>
      <c r="BG15" s="13"/>
      <c r="BH15" s="14">
        <f t="shared" si="1"/>
        <v>2592181</v>
      </c>
      <c r="BI15" s="14">
        <f t="shared" si="2"/>
        <v>1187160</v>
      </c>
      <c r="BJ15" s="14">
        <f t="shared" si="3"/>
        <v>802</v>
      </c>
      <c r="BK15" s="14">
        <f t="shared" si="4"/>
        <v>108945</v>
      </c>
      <c r="BL15" s="14">
        <f t="shared" si="5"/>
        <v>3889088</v>
      </c>
      <c r="BM15" s="15">
        <f t="shared" si="6"/>
        <v>66.65267024042654</v>
      </c>
      <c r="BN15" s="16">
        <f t="shared" si="0"/>
        <v>395.9165224473175</v>
      </c>
    </row>
    <row r="16" spans="1:66" ht="12.75">
      <c r="A16" s="9" t="s">
        <v>96</v>
      </c>
      <c r="B16" s="10" t="s">
        <v>97</v>
      </c>
      <c r="C16" s="26">
        <v>1015</v>
      </c>
      <c r="D16" s="10" t="s">
        <v>67</v>
      </c>
      <c r="E16" s="10" t="s">
        <v>68</v>
      </c>
      <c r="F16" s="10" t="s">
        <v>96</v>
      </c>
      <c r="G16" s="10" t="s">
        <v>69</v>
      </c>
      <c r="H16" s="11"/>
      <c r="I16" s="12">
        <v>14181</v>
      </c>
      <c r="J16" s="12">
        <v>12620</v>
      </c>
      <c r="K16" s="12"/>
      <c r="L16" s="11"/>
      <c r="M16" s="11"/>
      <c r="N16" s="12">
        <v>28530</v>
      </c>
      <c r="O16" s="11"/>
      <c r="P16" s="11"/>
      <c r="Q16" s="12"/>
      <c r="R16" s="12"/>
      <c r="S16" s="11"/>
      <c r="T16" s="11"/>
      <c r="U16" s="11"/>
      <c r="V16" s="11"/>
      <c r="W16" s="11"/>
      <c r="X16" s="11"/>
      <c r="Y16" s="12"/>
      <c r="Z16" s="12">
        <v>17660</v>
      </c>
      <c r="AA16" s="11"/>
      <c r="AB16" s="12">
        <v>23860</v>
      </c>
      <c r="AC16" s="12">
        <v>739</v>
      </c>
      <c r="AD16" s="11"/>
      <c r="AE16" s="11"/>
      <c r="AF16" s="11"/>
      <c r="AG16" s="12"/>
      <c r="AH16" s="12">
        <v>1300</v>
      </c>
      <c r="AI16" s="12">
        <v>460</v>
      </c>
      <c r="AJ16" s="12"/>
      <c r="AK16" s="11"/>
      <c r="AL16" s="11"/>
      <c r="AM16" s="11"/>
      <c r="AN16" s="11">
        <v>23</v>
      </c>
      <c r="AO16" s="12"/>
      <c r="AP16" s="11"/>
      <c r="AQ16" s="12">
        <v>1760</v>
      </c>
      <c r="AR16" s="12">
        <v>840</v>
      </c>
      <c r="AS16" s="12">
        <v>10340</v>
      </c>
      <c r="AT16" s="12">
        <v>19290</v>
      </c>
      <c r="AU16" s="12">
        <v>9910</v>
      </c>
      <c r="AV16" s="12">
        <v>279680</v>
      </c>
      <c r="AW16" s="11"/>
      <c r="AX16" s="12"/>
      <c r="AY16" s="12">
        <v>6130</v>
      </c>
      <c r="AZ16" s="11"/>
      <c r="BA16" s="12"/>
      <c r="BB16" s="12"/>
      <c r="BC16" s="11"/>
      <c r="BD16" s="12"/>
      <c r="BE16" s="12">
        <v>6130</v>
      </c>
      <c r="BF16" s="11"/>
      <c r="BG16" s="13"/>
      <c r="BH16" s="14">
        <f t="shared" si="1"/>
        <v>141490</v>
      </c>
      <c r="BI16" s="14">
        <f t="shared" si="2"/>
        <v>279680</v>
      </c>
      <c r="BJ16" s="14">
        <f t="shared" si="3"/>
        <v>23</v>
      </c>
      <c r="BK16" s="14">
        <f t="shared" si="4"/>
        <v>6130</v>
      </c>
      <c r="BL16" s="14">
        <f t="shared" si="5"/>
        <v>427323</v>
      </c>
      <c r="BM16" s="15">
        <f t="shared" si="6"/>
        <v>33.11078505018452</v>
      </c>
      <c r="BN16" s="16">
        <f t="shared" si="0"/>
        <v>421.007881773399</v>
      </c>
    </row>
    <row r="17" spans="1:66" ht="12.75">
      <c r="A17" s="9" t="s">
        <v>98</v>
      </c>
      <c r="B17" s="10" t="s">
        <v>99</v>
      </c>
      <c r="C17" s="26">
        <v>314</v>
      </c>
      <c r="D17" s="10" t="s">
        <v>67</v>
      </c>
      <c r="E17" s="10" t="s">
        <v>68</v>
      </c>
      <c r="F17" s="10" t="s">
        <v>98</v>
      </c>
      <c r="G17" s="10" t="s">
        <v>69</v>
      </c>
      <c r="H17" s="11"/>
      <c r="I17" s="12">
        <v>891</v>
      </c>
      <c r="J17" s="12">
        <v>8777</v>
      </c>
      <c r="K17" s="12"/>
      <c r="L17" s="11">
        <v>782</v>
      </c>
      <c r="M17" s="11"/>
      <c r="N17" s="12">
        <v>9125</v>
      </c>
      <c r="O17" s="11"/>
      <c r="P17" s="11"/>
      <c r="Q17" s="12">
        <v>446</v>
      </c>
      <c r="R17" s="12">
        <v>5</v>
      </c>
      <c r="S17" s="11"/>
      <c r="T17" s="11"/>
      <c r="U17" s="11"/>
      <c r="V17" s="11"/>
      <c r="W17" s="11"/>
      <c r="X17" s="11"/>
      <c r="Y17" s="12">
        <v>294</v>
      </c>
      <c r="Z17" s="12">
        <v>11458</v>
      </c>
      <c r="AA17" s="11"/>
      <c r="AB17" s="12">
        <v>13074</v>
      </c>
      <c r="AC17" s="12">
        <v>215</v>
      </c>
      <c r="AD17" s="11"/>
      <c r="AE17" s="11"/>
      <c r="AF17" s="11"/>
      <c r="AG17" s="12">
        <v>4</v>
      </c>
      <c r="AH17" s="12">
        <v>386</v>
      </c>
      <c r="AI17" s="12">
        <v>26</v>
      </c>
      <c r="AJ17" s="12">
        <v>18</v>
      </c>
      <c r="AK17" s="11">
        <v>27</v>
      </c>
      <c r="AL17" s="11"/>
      <c r="AM17" s="11"/>
      <c r="AN17" s="11">
        <v>23</v>
      </c>
      <c r="AO17" s="12">
        <v>115</v>
      </c>
      <c r="AP17" s="11"/>
      <c r="AQ17" s="12">
        <v>359</v>
      </c>
      <c r="AR17" s="12">
        <v>508</v>
      </c>
      <c r="AS17" s="12">
        <v>3857</v>
      </c>
      <c r="AT17" s="12">
        <v>732</v>
      </c>
      <c r="AU17" s="12">
        <v>5151</v>
      </c>
      <c r="AV17" s="12">
        <v>89794</v>
      </c>
      <c r="AW17" s="11"/>
      <c r="AX17" s="12">
        <v>1795</v>
      </c>
      <c r="AY17" s="12">
        <v>4648</v>
      </c>
      <c r="AZ17" s="11"/>
      <c r="BA17" s="12">
        <v>115</v>
      </c>
      <c r="BB17" s="12"/>
      <c r="BC17" s="11"/>
      <c r="BD17" s="12"/>
      <c r="BE17" s="12">
        <v>4648</v>
      </c>
      <c r="BF17" s="11"/>
      <c r="BG17" s="13"/>
      <c r="BH17" s="14">
        <f t="shared" si="1"/>
        <v>56223</v>
      </c>
      <c r="BI17" s="14">
        <f t="shared" si="2"/>
        <v>89794</v>
      </c>
      <c r="BJ17" s="14">
        <f t="shared" si="3"/>
        <v>50</v>
      </c>
      <c r="BK17" s="14">
        <f t="shared" si="4"/>
        <v>4648</v>
      </c>
      <c r="BL17" s="14">
        <f t="shared" si="5"/>
        <v>150715</v>
      </c>
      <c r="BM17" s="15">
        <f t="shared" si="6"/>
        <v>37.30418339249577</v>
      </c>
      <c r="BN17" s="16">
        <f t="shared" si="0"/>
        <v>479.984076433121</v>
      </c>
    </row>
    <row r="18" spans="1:66" ht="12.75">
      <c r="A18" s="9" t="s">
        <v>100</v>
      </c>
      <c r="B18" s="10" t="s">
        <v>101</v>
      </c>
      <c r="C18" s="26">
        <v>1367</v>
      </c>
      <c r="D18" s="10" t="s">
        <v>67</v>
      </c>
      <c r="E18" s="10" t="s">
        <v>68</v>
      </c>
      <c r="F18" s="10" t="s">
        <v>100</v>
      </c>
      <c r="G18" s="10" t="s">
        <v>69</v>
      </c>
      <c r="H18" s="11"/>
      <c r="I18" s="12">
        <v>12808</v>
      </c>
      <c r="J18" s="12">
        <v>25320</v>
      </c>
      <c r="K18" s="12"/>
      <c r="L18" s="11"/>
      <c r="M18" s="11"/>
      <c r="N18" s="12">
        <v>38000</v>
      </c>
      <c r="O18" s="11"/>
      <c r="P18" s="11"/>
      <c r="Q18" s="12">
        <v>2050</v>
      </c>
      <c r="R18" s="12"/>
      <c r="S18" s="11"/>
      <c r="T18" s="11"/>
      <c r="U18" s="11"/>
      <c r="V18" s="11"/>
      <c r="W18" s="11"/>
      <c r="X18" s="11"/>
      <c r="Y18" s="12"/>
      <c r="Z18" s="12">
        <v>50480</v>
      </c>
      <c r="AA18" s="11"/>
      <c r="AB18" s="12">
        <v>19790</v>
      </c>
      <c r="AC18" s="12">
        <v>978</v>
      </c>
      <c r="AD18" s="11"/>
      <c r="AE18" s="11"/>
      <c r="AF18" s="11"/>
      <c r="AG18" s="12"/>
      <c r="AH18" s="12">
        <v>1420</v>
      </c>
      <c r="AI18" s="12">
        <v>500</v>
      </c>
      <c r="AJ18" s="12"/>
      <c r="AK18" s="11"/>
      <c r="AL18" s="11"/>
      <c r="AM18" s="11"/>
      <c r="AN18" s="11">
        <v>31</v>
      </c>
      <c r="AO18" s="12"/>
      <c r="AP18" s="11"/>
      <c r="AQ18" s="12">
        <v>2880</v>
      </c>
      <c r="AR18" s="12">
        <v>100</v>
      </c>
      <c r="AS18" s="12">
        <v>23170</v>
      </c>
      <c r="AT18" s="12"/>
      <c r="AU18" s="12"/>
      <c r="AV18" s="12">
        <v>526742</v>
      </c>
      <c r="AW18" s="11"/>
      <c r="AX18" s="12"/>
      <c r="AY18" s="12">
        <v>13550</v>
      </c>
      <c r="AZ18" s="11"/>
      <c r="BA18" s="12"/>
      <c r="BB18" s="12"/>
      <c r="BC18" s="11"/>
      <c r="BD18" s="12"/>
      <c r="BE18" s="12">
        <v>13550</v>
      </c>
      <c r="BF18" s="11"/>
      <c r="BG18" s="13"/>
      <c r="BH18" s="14">
        <f t="shared" si="1"/>
        <v>177496</v>
      </c>
      <c r="BI18" s="14">
        <f t="shared" si="2"/>
        <v>526742</v>
      </c>
      <c r="BJ18" s="14">
        <f t="shared" si="3"/>
        <v>31</v>
      </c>
      <c r="BK18" s="14">
        <f t="shared" si="4"/>
        <v>13550</v>
      </c>
      <c r="BL18" s="14">
        <f t="shared" si="5"/>
        <v>717819</v>
      </c>
      <c r="BM18" s="15">
        <f t="shared" si="6"/>
        <v>24.727124804442347</v>
      </c>
      <c r="BN18" s="16">
        <f t="shared" si="0"/>
        <v>525.1053401609364</v>
      </c>
    </row>
    <row r="19" spans="1:66" ht="12.75">
      <c r="A19" s="9" t="s">
        <v>102</v>
      </c>
      <c r="B19" s="10" t="s">
        <v>103</v>
      </c>
      <c r="C19" s="26">
        <v>5976</v>
      </c>
      <c r="D19" s="10" t="s">
        <v>67</v>
      </c>
      <c r="E19" s="10" t="s">
        <v>68</v>
      </c>
      <c r="F19" s="10" t="s">
        <v>102</v>
      </c>
      <c r="G19" s="10" t="s">
        <v>69</v>
      </c>
      <c r="H19" s="11"/>
      <c r="I19" s="12">
        <v>160700</v>
      </c>
      <c r="J19" s="12">
        <v>106936</v>
      </c>
      <c r="K19" s="12">
        <v>2380</v>
      </c>
      <c r="L19" s="11"/>
      <c r="M19" s="11"/>
      <c r="N19" s="12">
        <v>331910</v>
      </c>
      <c r="O19" s="11"/>
      <c r="P19" s="11"/>
      <c r="Q19" s="12"/>
      <c r="R19" s="12">
        <v>589</v>
      </c>
      <c r="S19" s="11"/>
      <c r="T19" s="11"/>
      <c r="U19" s="11"/>
      <c r="V19" s="11"/>
      <c r="W19" s="11"/>
      <c r="X19" s="11"/>
      <c r="Y19" s="12">
        <v>289290</v>
      </c>
      <c r="Z19" s="12">
        <v>185815</v>
      </c>
      <c r="AA19" s="11"/>
      <c r="AB19" s="12">
        <v>322150</v>
      </c>
      <c r="AC19" s="12">
        <v>10720</v>
      </c>
      <c r="AD19" s="11"/>
      <c r="AE19" s="11"/>
      <c r="AF19" s="11"/>
      <c r="AG19" s="12">
        <v>920</v>
      </c>
      <c r="AH19" s="12">
        <v>23780</v>
      </c>
      <c r="AI19" s="12">
        <v>4898</v>
      </c>
      <c r="AJ19" s="12">
        <v>2060</v>
      </c>
      <c r="AK19" s="11"/>
      <c r="AL19" s="11"/>
      <c r="AM19" s="11"/>
      <c r="AN19" s="11"/>
      <c r="AO19" s="12">
        <v>620</v>
      </c>
      <c r="AP19" s="11"/>
      <c r="AQ19" s="12">
        <v>39790</v>
      </c>
      <c r="AR19" s="12">
        <v>11620</v>
      </c>
      <c r="AS19" s="12">
        <v>487350</v>
      </c>
      <c r="AT19" s="12">
        <v>35880</v>
      </c>
      <c r="AU19" s="12">
        <v>55240</v>
      </c>
      <c r="AV19" s="12">
        <v>3594479</v>
      </c>
      <c r="AW19" s="11"/>
      <c r="AX19" s="12">
        <v>891470</v>
      </c>
      <c r="AY19" s="12">
        <v>122380</v>
      </c>
      <c r="AZ19" s="11">
        <v>2740190</v>
      </c>
      <c r="BA19" s="12"/>
      <c r="BB19" s="12">
        <v>620</v>
      </c>
      <c r="BC19" s="11">
        <v>0</v>
      </c>
      <c r="BD19" s="12"/>
      <c r="BE19" s="12">
        <v>122380</v>
      </c>
      <c r="BF19" s="11">
        <v>2740190</v>
      </c>
      <c r="BG19" s="13"/>
      <c r="BH19" s="14">
        <f t="shared" si="1"/>
        <v>2072648</v>
      </c>
      <c r="BI19" s="14">
        <f t="shared" si="2"/>
        <v>3594479</v>
      </c>
      <c r="BJ19" s="14">
        <f t="shared" si="3"/>
        <v>0</v>
      </c>
      <c r="BK19" s="14">
        <f t="shared" si="4"/>
        <v>122380</v>
      </c>
      <c r="BL19" s="14">
        <f t="shared" si="5"/>
        <v>5789507</v>
      </c>
      <c r="BM19" s="15">
        <f t="shared" si="6"/>
        <v>35.80007762318968</v>
      </c>
      <c r="BN19" s="16">
        <f t="shared" si="0"/>
        <v>968.7930053547524</v>
      </c>
    </row>
    <row r="20" spans="1:66" ht="12.75">
      <c r="A20" s="9" t="s">
        <v>104</v>
      </c>
      <c r="B20" s="10" t="s">
        <v>105</v>
      </c>
      <c r="C20" s="26">
        <v>4764</v>
      </c>
      <c r="D20" s="10" t="s">
        <v>67</v>
      </c>
      <c r="E20" s="10" t="s">
        <v>68</v>
      </c>
      <c r="F20" s="10" t="s">
        <v>104</v>
      </c>
      <c r="G20" s="10" t="s">
        <v>69</v>
      </c>
      <c r="H20" s="11"/>
      <c r="I20" s="12">
        <v>153477</v>
      </c>
      <c r="J20" s="12">
        <v>121837</v>
      </c>
      <c r="K20" s="12">
        <v>7980</v>
      </c>
      <c r="L20" s="11">
        <v>8159</v>
      </c>
      <c r="M20" s="11"/>
      <c r="N20" s="12">
        <v>44437</v>
      </c>
      <c r="O20" s="11"/>
      <c r="P20" s="11"/>
      <c r="Q20" s="12"/>
      <c r="R20" s="12"/>
      <c r="S20" s="11"/>
      <c r="T20" s="11"/>
      <c r="U20" s="11"/>
      <c r="V20" s="11"/>
      <c r="W20" s="11"/>
      <c r="X20" s="11"/>
      <c r="Y20" s="12">
        <v>229043</v>
      </c>
      <c r="Z20" s="12">
        <v>190285</v>
      </c>
      <c r="AA20" s="11"/>
      <c r="AB20" s="12">
        <v>279230</v>
      </c>
      <c r="AC20" s="12">
        <v>3566</v>
      </c>
      <c r="AD20" s="11"/>
      <c r="AE20" s="11"/>
      <c r="AF20" s="11"/>
      <c r="AG20" s="12"/>
      <c r="AH20" s="12"/>
      <c r="AI20" s="12">
        <v>290</v>
      </c>
      <c r="AJ20" s="12"/>
      <c r="AK20" s="11"/>
      <c r="AL20" s="11"/>
      <c r="AM20" s="11"/>
      <c r="AN20" s="11"/>
      <c r="AO20" s="12"/>
      <c r="AP20" s="11"/>
      <c r="AQ20" s="12"/>
      <c r="AR20" s="12"/>
      <c r="AS20" s="12">
        <v>170780</v>
      </c>
      <c r="AT20" s="12">
        <v>1040</v>
      </c>
      <c r="AU20" s="12">
        <v>52732</v>
      </c>
      <c r="AV20" s="12">
        <v>1222339</v>
      </c>
      <c r="AW20" s="11"/>
      <c r="AX20" s="12">
        <v>126530</v>
      </c>
      <c r="AY20" s="12">
        <v>7930</v>
      </c>
      <c r="AZ20" s="11">
        <v>190</v>
      </c>
      <c r="BA20" s="12"/>
      <c r="BB20" s="12"/>
      <c r="BC20" s="11"/>
      <c r="BD20" s="12"/>
      <c r="BE20" s="12">
        <v>7930</v>
      </c>
      <c r="BF20" s="11"/>
      <c r="BG20" s="13">
        <v>190</v>
      </c>
      <c r="BH20" s="14">
        <f t="shared" si="1"/>
        <v>1262856</v>
      </c>
      <c r="BI20" s="14">
        <f t="shared" si="2"/>
        <v>1222339</v>
      </c>
      <c r="BJ20" s="14">
        <f t="shared" si="3"/>
        <v>0</v>
      </c>
      <c r="BK20" s="14">
        <f t="shared" si="4"/>
        <v>8120</v>
      </c>
      <c r="BL20" s="14">
        <f t="shared" si="5"/>
        <v>2493315</v>
      </c>
      <c r="BM20" s="15">
        <f t="shared" si="6"/>
        <v>50.64967723693156</v>
      </c>
      <c r="BN20" s="16">
        <f t="shared" si="0"/>
        <v>523.3658690176322</v>
      </c>
    </row>
    <row r="21" spans="1:66" ht="12.75">
      <c r="A21" s="9" t="s">
        <v>106</v>
      </c>
      <c r="B21" s="10" t="s">
        <v>107</v>
      </c>
      <c r="C21" s="26">
        <v>660</v>
      </c>
      <c r="D21" s="10" t="s">
        <v>67</v>
      </c>
      <c r="E21" s="10" t="s">
        <v>68</v>
      </c>
      <c r="F21" s="10" t="s">
        <v>106</v>
      </c>
      <c r="G21" s="10" t="s">
        <v>69</v>
      </c>
      <c r="H21" s="11"/>
      <c r="I21" s="12">
        <v>43010</v>
      </c>
      <c r="J21" s="12">
        <v>15038</v>
      </c>
      <c r="K21" s="12"/>
      <c r="L21" s="11">
        <v>3502</v>
      </c>
      <c r="M21" s="11"/>
      <c r="N21" s="12">
        <v>22450</v>
      </c>
      <c r="O21" s="11"/>
      <c r="P21" s="11"/>
      <c r="Q21" s="12">
        <v>50</v>
      </c>
      <c r="R21" s="12"/>
      <c r="S21" s="11"/>
      <c r="T21" s="11"/>
      <c r="U21" s="11"/>
      <c r="V21" s="11"/>
      <c r="W21" s="11"/>
      <c r="X21" s="11"/>
      <c r="Y21" s="12"/>
      <c r="Z21" s="12">
        <v>15000</v>
      </c>
      <c r="AA21" s="11"/>
      <c r="AB21" s="12">
        <v>43790</v>
      </c>
      <c r="AC21" s="12">
        <v>2150</v>
      </c>
      <c r="AD21" s="11"/>
      <c r="AE21" s="11"/>
      <c r="AF21" s="11"/>
      <c r="AG21" s="12"/>
      <c r="AH21" s="12">
        <v>480</v>
      </c>
      <c r="AI21" s="12"/>
      <c r="AJ21" s="12"/>
      <c r="AK21" s="11"/>
      <c r="AL21" s="11"/>
      <c r="AM21" s="11">
        <v>80</v>
      </c>
      <c r="AN21" s="11">
        <v>8</v>
      </c>
      <c r="AO21" s="12"/>
      <c r="AP21" s="11">
        <v>161</v>
      </c>
      <c r="AQ21" s="12">
        <v>630</v>
      </c>
      <c r="AR21" s="12">
        <v>410</v>
      </c>
      <c r="AS21" s="12">
        <v>740</v>
      </c>
      <c r="AT21" s="12">
        <v>255</v>
      </c>
      <c r="AU21" s="12">
        <v>4264</v>
      </c>
      <c r="AV21" s="12">
        <v>168000</v>
      </c>
      <c r="AW21" s="11"/>
      <c r="AX21" s="12"/>
      <c r="AY21" s="12">
        <v>14010</v>
      </c>
      <c r="AZ21" s="11"/>
      <c r="BA21" s="12"/>
      <c r="BB21" s="12"/>
      <c r="BC21" s="11"/>
      <c r="BD21" s="12"/>
      <c r="BE21" s="12">
        <v>14750</v>
      </c>
      <c r="BF21" s="11"/>
      <c r="BG21" s="13"/>
      <c r="BH21" s="14">
        <f t="shared" si="1"/>
        <v>151769</v>
      </c>
      <c r="BI21" s="14">
        <f t="shared" si="2"/>
        <v>168000</v>
      </c>
      <c r="BJ21" s="14">
        <f t="shared" si="3"/>
        <v>249</v>
      </c>
      <c r="BK21" s="14">
        <f t="shared" si="4"/>
        <v>14750</v>
      </c>
      <c r="BL21" s="14">
        <f t="shared" si="5"/>
        <v>334768</v>
      </c>
      <c r="BM21" s="15">
        <f t="shared" si="6"/>
        <v>45.33557568226354</v>
      </c>
      <c r="BN21" s="16">
        <f t="shared" si="0"/>
        <v>507.22424242424245</v>
      </c>
    </row>
    <row r="22" spans="1:66" ht="12.75">
      <c r="A22" s="9" t="s">
        <v>108</v>
      </c>
      <c r="B22" s="10" t="s">
        <v>109</v>
      </c>
      <c r="C22" s="26">
        <v>1523</v>
      </c>
      <c r="D22" s="10" t="s">
        <v>67</v>
      </c>
      <c r="E22" s="10" t="s">
        <v>68</v>
      </c>
      <c r="F22" s="10" t="s">
        <v>108</v>
      </c>
      <c r="G22" s="10" t="s">
        <v>69</v>
      </c>
      <c r="H22" s="11"/>
      <c r="I22" s="12">
        <v>44877</v>
      </c>
      <c r="J22" s="12">
        <v>45965</v>
      </c>
      <c r="K22" s="12">
        <v>19460</v>
      </c>
      <c r="L22" s="11">
        <v>3904</v>
      </c>
      <c r="M22" s="11"/>
      <c r="N22" s="12">
        <v>45569</v>
      </c>
      <c r="O22" s="11"/>
      <c r="P22" s="11"/>
      <c r="Q22" s="12">
        <v>2224</v>
      </c>
      <c r="R22" s="12">
        <v>23</v>
      </c>
      <c r="S22" s="11"/>
      <c r="T22" s="11"/>
      <c r="U22" s="11"/>
      <c r="V22" s="11"/>
      <c r="W22" s="11"/>
      <c r="X22" s="11"/>
      <c r="Y22" s="12">
        <v>1468</v>
      </c>
      <c r="Z22" s="12">
        <v>57220</v>
      </c>
      <c r="AA22" s="11"/>
      <c r="AB22" s="12">
        <v>65291</v>
      </c>
      <c r="AC22" s="12">
        <v>1067</v>
      </c>
      <c r="AD22" s="11"/>
      <c r="AE22" s="11"/>
      <c r="AF22" s="11"/>
      <c r="AG22" s="12">
        <v>21</v>
      </c>
      <c r="AH22" s="12">
        <v>1932</v>
      </c>
      <c r="AI22" s="12">
        <v>130</v>
      </c>
      <c r="AJ22" s="12">
        <v>88</v>
      </c>
      <c r="AK22" s="11">
        <v>134</v>
      </c>
      <c r="AL22" s="11"/>
      <c r="AM22" s="11"/>
      <c r="AN22" s="11">
        <v>113</v>
      </c>
      <c r="AO22" s="12">
        <v>574</v>
      </c>
      <c r="AP22" s="11"/>
      <c r="AQ22" s="12">
        <v>1790</v>
      </c>
      <c r="AR22" s="12">
        <v>2532</v>
      </c>
      <c r="AS22" s="12">
        <v>19246</v>
      </c>
      <c r="AT22" s="12">
        <v>3667</v>
      </c>
      <c r="AU22" s="12">
        <v>25725</v>
      </c>
      <c r="AV22" s="12">
        <v>448387</v>
      </c>
      <c r="AW22" s="11"/>
      <c r="AX22" s="12">
        <v>8964</v>
      </c>
      <c r="AY22" s="12">
        <v>23203</v>
      </c>
      <c r="AZ22" s="11">
        <v>70</v>
      </c>
      <c r="BA22" s="12">
        <v>574</v>
      </c>
      <c r="BB22" s="12"/>
      <c r="BC22" s="11"/>
      <c r="BD22" s="12"/>
      <c r="BE22" s="12">
        <v>23203</v>
      </c>
      <c r="BF22" s="11"/>
      <c r="BG22" s="13">
        <v>70</v>
      </c>
      <c r="BH22" s="14">
        <f t="shared" si="1"/>
        <v>342773</v>
      </c>
      <c r="BI22" s="14">
        <f t="shared" si="2"/>
        <v>448387</v>
      </c>
      <c r="BJ22" s="14">
        <f t="shared" si="3"/>
        <v>247</v>
      </c>
      <c r="BK22" s="14">
        <f t="shared" si="4"/>
        <v>23273</v>
      </c>
      <c r="BL22" s="14">
        <f t="shared" si="5"/>
        <v>814680</v>
      </c>
      <c r="BM22" s="15">
        <f t="shared" si="6"/>
        <v>42.07455688122944</v>
      </c>
      <c r="BN22" s="16">
        <f t="shared" si="0"/>
        <v>534.9179251477348</v>
      </c>
    </row>
    <row r="23" spans="1:66" ht="12.75">
      <c r="A23" s="9" t="s">
        <v>110</v>
      </c>
      <c r="B23" s="10" t="s">
        <v>111</v>
      </c>
      <c r="C23" s="26">
        <v>2133</v>
      </c>
      <c r="D23" s="10" t="s">
        <v>67</v>
      </c>
      <c r="E23" s="10" t="s">
        <v>68</v>
      </c>
      <c r="F23" s="10" t="s">
        <v>110</v>
      </c>
      <c r="G23" s="10" t="s">
        <v>69</v>
      </c>
      <c r="H23" s="11"/>
      <c r="I23" s="12">
        <v>57651</v>
      </c>
      <c r="J23" s="12">
        <v>61062</v>
      </c>
      <c r="K23" s="12"/>
      <c r="L23" s="11">
        <v>5439</v>
      </c>
      <c r="M23" s="11"/>
      <c r="N23" s="12">
        <v>63490</v>
      </c>
      <c r="O23" s="11"/>
      <c r="P23" s="11"/>
      <c r="Q23" s="12">
        <v>3098</v>
      </c>
      <c r="R23" s="12">
        <v>32</v>
      </c>
      <c r="S23" s="11"/>
      <c r="T23" s="11"/>
      <c r="U23" s="11"/>
      <c r="V23" s="11"/>
      <c r="W23" s="11"/>
      <c r="X23" s="11"/>
      <c r="Y23" s="12">
        <v>2044</v>
      </c>
      <c r="Z23" s="12">
        <v>79724</v>
      </c>
      <c r="AA23" s="11"/>
      <c r="AB23" s="12">
        <v>90969</v>
      </c>
      <c r="AC23" s="12">
        <v>1487</v>
      </c>
      <c r="AD23" s="11"/>
      <c r="AE23" s="11"/>
      <c r="AF23" s="11"/>
      <c r="AG23" s="12">
        <v>29</v>
      </c>
      <c r="AH23" s="12">
        <v>2693</v>
      </c>
      <c r="AI23" s="12">
        <v>182</v>
      </c>
      <c r="AJ23" s="12">
        <v>123</v>
      </c>
      <c r="AK23" s="11">
        <v>187</v>
      </c>
      <c r="AL23" s="11"/>
      <c r="AM23" s="11"/>
      <c r="AN23" s="11">
        <v>158</v>
      </c>
      <c r="AO23" s="12">
        <v>799</v>
      </c>
      <c r="AP23" s="11"/>
      <c r="AQ23" s="12">
        <v>2492</v>
      </c>
      <c r="AR23" s="12">
        <v>3526</v>
      </c>
      <c r="AS23" s="12">
        <v>26816</v>
      </c>
      <c r="AT23" s="12">
        <v>5110</v>
      </c>
      <c r="AU23" s="12">
        <v>35841</v>
      </c>
      <c r="AV23" s="12">
        <v>624740</v>
      </c>
      <c r="AW23" s="11"/>
      <c r="AX23" s="12">
        <v>12490</v>
      </c>
      <c r="AY23" s="12">
        <v>32330</v>
      </c>
      <c r="AZ23" s="11"/>
      <c r="BA23" s="12">
        <v>799</v>
      </c>
      <c r="BB23" s="12"/>
      <c r="BC23" s="11"/>
      <c r="BD23" s="12"/>
      <c r="BE23" s="12">
        <v>32330</v>
      </c>
      <c r="BF23" s="11"/>
      <c r="BG23" s="13"/>
      <c r="BH23" s="14">
        <f t="shared" si="1"/>
        <v>442607</v>
      </c>
      <c r="BI23" s="14">
        <f t="shared" si="2"/>
        <v>624740</v>
      </c>
      <c r="BJ23" s="14">
        <f t="shared" si="3"/>
        <v>345</v>
      </c>
      <c r="BK23" s="14">
        <f t="shared" si="4"/>
        <v>32330</v>
      </c>
      <c r="BL23" s="14">
        <f t="shared" si="5"/>
        <v>1100022</v>
      </c>
      <c r="BM23" s="15">
        <f t="shared" si="6"/>
        <v>40.23619527609448</v>
      </c>
      <c r="BN23" s="16">
        <f t="shared" si="0"/>
        <v>515.7158931082981</v>
      </c>
    </row>
    <row r="24" spans="1:66" ht="12.75">
      <c r="A24" s="9" t="s">
        <v>112</v>
      </c>
      <c r="B24" s="10" t="s">
        <v>113</v>
      </c>
      <c r="C24" s="26">
        <v>1481</v>
      </c>
      <c r="D24" s="10" t="s">
        <v>67</v>
      </c>
      <c r="E24" s="10" t="s">
        <v>68</v>
      </c>
      <c r="F24" s="10" t="s">
        <v>112</v>
      </c>
      <c r="G24" s="10" t="s">
        <v>69</v>
      </c>
      <c r="H24" s="11"/>
      <c r="I24" s="12">
        <v>15300</v>
      </c>
      <c r="J24" s="12">
        <v>31549</v>
      </c>
      <c r="K24" s="12">
        <v>8900</v>
      </c>
      <c r="L24" s="11"/>
      <c r="M24" s="11"/>
      <c r="N24" s="12">
        <v>49364</v>
      </c>
      <c r="O24" s="11"/>
      <c r="P24" s="11"/>
      <c r="Q24" s="12">
        <v>4040</v>
      </c>
      <c r="R24" s="12">
        <v>25</v>
      </c>
      <c r="S24" s="11"/>
      <c r="T24" s="11"/>
      <c r="U24" s="11"/>
      <c r="V24" s="11"/>
      <c r="W24" s="11"/>
      <c r="X24" s="11"/>
      <c r="Y24" s="12"/>
      <c r="Z24" s="12">
        <v>54908</v>
      </c>
      <c r="AA24" s="11"/>
      <c r="AB24" s="12">
        <v>56474</v>
      </c>
      <c r="AC24" s="12">
        <v>6700</v>
      </c>
      <c r="AD24" s="11"/>
      <c r="AE24" s="11"/>
      <c r="AF24" s="11"/>
      <c r="AG24" s="12"/>
      <c r="AH24" s="12">
        <v>3760</v>
      </c>
      <c r="AI24" s="12">
        <v>380</v>
      </c>
      <c r="AJ24" s="12"/>
      <c r="AK24" s="11"/>
      <c r="AL24" s="11"/>
      <c r="AM24" s="11"/>
      <c r="AN24" s="11"/>
      <c r="AO24" s="12"/>
      <c r="AP24" s="11"/>
      <c r="AQ24" s="12">
        <v>3330</v>
      </c>
      <c r="AR24" s="12">
        <v>4470</v>
      </c>
      <c r="AS24" s="12">
        <v>21670</v>
      </c>
      <c r="AT24" s="12">
        <v>9760</v>
      </c>
      <c r="AU24" s="12">
        <v>2694</v>
      </c>
      <c r="AV24" s="12">
        <v>494697</v>
      </c>
      <c r="AW24" s="11"/>
      <c r="AX24" s="12">
        <v>19123</v>
      </c>
      <c r="AY24" s="12">
        <v>31570</v>
      </c>
      <c r="AZ24" s="11"/>
      <c r="BA24" s="12"/>
      <c r="BB24" s="12"/>
      <c r="BC24" s="11"/>
      <c r="BD24" s="12"/>
      <c r="BE24" s="12">
        <v>31570</v>
      </c>
      <c r="BF24" s="11"/>
      <c r="BG24" s="13"/>
      <c r="BH24" s="14">
        <f t="shared" si="1"/>
        <v>273324</v>
      </c>
      <c r="BI24" s="14">
        <f t="shared" si="2"/>
        <v>494697</v>
      </c>
      <c r="BJ24" s="14">
        <f t="shared" si="3"/>
        <v>0</v>
      </c>
      <c r="BK24" s="14">
        <f t="shared" si="4"/>
        <v>31570</v>
      </c>
      <c r="BL24" s="14">
        <f t="shared" si="5"/>
        <v>799591</v>
      </c>
      <c r="BM24" s="15">
        <f t="shared" si="6"/>
        <v>34.182976046503775</v>
      </c>
      <c r="BN24" s="16">
        <f t="shared" si="0"/>
        <v>539.8993923024983</v>
      </c>
    </row>
    <row r="25" spans="1:66" ht="12.75">
      <c r="A25" s="9" t="s">
        <v>114</v>
      </c>
      <c r="B25" s="10" t="s">
        <v>115</v>
      </c>
      <c r="C25" s="26">
        <v>1131</v>
      </c>
      <c r="D25" s="10" t="s">
        <v>67</v>
      </c>
      <c r="E25" s="10" t="s">
        <v>68</v>
      </c>
      <c r="F25" s="10" t="s">
        <v>114</v>
      </c>
      <c r="G25" s="10" t="s">
        <v>69</v>
      </c>
      <c r="H25" s="11"/>
      <c r="I25" s="12">
        <v>3304</v>
      </c>
      <c r="J25" s="12">
        <v>32571</v>
      </c>
      <c r="K25" s="12"/>
      <c r="L25" s="11">
        <v>2904</v>
      </c>
      <c r="M25" s="11"/>
      <c r="N25" s="12">
        <v>33872</v>
      </c>
      <c r="O25" s="11"/>
      <c r="P25" s="11"/>
      <c r="Q25" s="12">
        <v>1653</v>
      </c>
      <c r="R25" s="12">
        <v>17</v>
      </c>
      <c r="S25" s="11"/>
      <c r="T25" s="11"/>
      <c r="U25" s="11"/>
      <c r="V25" s="11"/>
      <c r="W25" s="11"/>
      <c r="X25" s="11"/>
      <c r="Y25" s="12">
        <v>1090</v>
      </c>
      <c r="Z25" s="12">
        <v>42530</v>
      </c>
      <c r="AA25" s="11"/>
      <c r="AB25" s="12">
        <v>48529</v>
      </c>
      <c r="AC25" s="12">
        <v>795</v>
      </c>
      <c r="AD25" s="11"/>
      <c r="AE25" s="11"/>
      <c r="AF25" s="11"/>
      <c r="AG25" s="12">
        <v>16</v>
      </c>
      <c r="AH25" s="12">
        <v>1437</v>
      </c>
      <c r="AI25" s="12">
        <v>97</v>
      </c>
      <c r="AJ25" s="12">
        <v>65</v>
      </c>
      <c r="AK25" s="11">
        <v>100</v>
      </c>
      <c r="AL25" s="11"/>
      <c r="AM25" s="11"/>
      <c r="AN25" s="11">
        <v>83</v>
      </c>
      <c r="AO25" s="12">
        <v>426</v>
      </c>
      <c r="AP25" s="11"/>
      <c r="AQ25" s="12">
        <v>1331</v>
      </c>
      <c r="AR25" s="12">
        <v>1883</v>
      </c>
      <c r="AS25" s="12">
        <v>14305</v>
      </c>
      <c r="AT25" s="12">
        <v>2726</v>
      </c>
      <c r="AU25" s="12">
        <v>19119</v>
      </c>
      <c r="AV25" s="12">
        <v>333312</v>
      </c>
      <c r="AW25" s="11"/>
      <c r="AX25" s="12">
        <v>6663</v>
      </c>
      <c r="AY25" s="12">
        <v>17245</v>
      </c>
      <c r="AZ25" s="11"/>
      <c r="BA25" s="12">
        <v>426</v>
      </c>
      <c r="BB25" s="12"/>
      <c r="BC25" s="11"/>
      <c r="BD25" s="12"/>
      <c r="BE25" s="12">
        <v>17245</v>
      </c>
      <c r="BF25" s="11"/>
      <c r="BG25" s="13"/>
      <c r="BH25" s="14">
        <f t="shared" si="1"/>
        <v>208670</v>
      </c>
      <c r="BI25" s="14">
        <f t="shared" si="2"/>
        <v>333312</v>
      </c>
      <c r="BJ25" s="14">
        <f t="shared" si="3"/>
        <v>183</v>
      </c>
      <c r="BK25" s="14">
        <f t="shared" si="4"/>
        <v>17245</v>
      </c>
      <c r="BL25" s="14">
        <f t="shared" si="5"/>
        <v>559410</v>
      </c>
      <c r="BM25" s="15">
        <f t="shared" si="6"/>
        <v>37.30180011083105</v>
      </c>
      <c r="BN25" s="16">
        <f t="shared" si="0"/>
        <v>494.61538461538464</v>
      </c>
    </row>
    <row r="26" spans="1:66" ht="12.75">
      <c r="A26" s="9" t="s">
        <v>116</v>
      </c>
      <c r="B26" s="10" t="s">
        <v>117</v>
      </c>
      <c r="C26" s="26">
        <v>2157</v>
      </c>
      <c r="D26" s="10" t="s">
        <v>67</v>
      </c>
      <c r="E26" s="10" t="s">
        <v>68</v>
      </c>
      <c r="F26" s="10" t="s">
        <v>116</v>
      </c>
      <c r="G26" s="10" t="s">
        <v>69</v>
      </c>
      <c r="H26" s="11"/>
      <c r="I26" s="12">
        <v>220867</v>
      </c>
      <c r="J26" s="12">
        <v>67062</v>
      </c>
      <c r="K26" s="12">
        <v>6340</v>
      </c>
      <c r="L26" s="11"/>
      <c r="M26" s="11"/>
      <c r="N26" s="12">
        <v>36240</v>
      </c>
      <c r="O26" s="11"/>
      <c r="P26" s="11"/>
      <c r="Q26" s="12"/>
      <c r="R26" s="12">
        <v>52</v>
      </c>
      <c r="S26" s="11"/>
      <c r="T26" s="11"/>
      <c r="U26" s="11"/>
      <c r="V26" s="11"/>
      <c r="W26" s="11"/>
      <c r="X26" s="11"/>
      <c r="Y26" s="12">
        <v>107800</v>
      </c>
      <c r="Z26" s="12">
        <v>55822</v>
      </c>
      <c r="AA26" s="11"/>
      <c r="AB26" s="12"/>
      <c r="AC26" s="12"/>
      <c r="AD26" s="11"/>
      <c r="AE26" s="11"/>
      <c r="AF26" s="11"/>
      <c r="AG26" s="12"/>
      <c r="AH26" s="12"/>
      <c r="AI26" s="12">
        <v>1640</v>
      </c>
      <c r="AJ26" s="12"/>
      <c r="AK26" s="11"/>
      <c r="AL26" s="11"/>
      <c r="AM26" s="11"/>
      <c r="AN26" s="11"/>
      <c r="AO26" s="12"/>
      <c r="AP26" s="11"/>
      <c r="AQ26" s="12"/>
      <c r="AR26" s="12"/>
      <c r="AS26" s="12">
        <v>58640</v>
      </c>
      <c r="AT26" s="12"/>
      <c r="AU26" s="12">
        <v>1020</v>
      </c>
      <c r="AV26" s="12">
        <v>708358</v>
      </c>
      <c r="AW26" s="11"/>
      <c r="AX26" s="12">
        <v>69709</v>
      </c>
      <c r="AY26" s="12">
        <v>20000</v>
      </c>
      <c r="AZ26" s="11">
        <v>210</v>
      </c>
      <c r="BA26" s="12"/>
      <c r="BB26" s="12"/>
      <c r="BC26" s="11"/>
      <c r="BD26" s="12"/>
      <c r="BE26" s="12">
        <v>20000</v>
      </c>
      <c r="BF26" s="11"/>
      <c r="BG26" s="13">
        <v>210</v>
      </c>
      <c r="BH26" s="14">
        <f t="shared" si="1"/>
        <v>555483</v>
      </c>
      <c r="BI26" s="14">
        <f t="shared" si="2"/>
        <v>708358</v>
      </c>
      <c r="BJ26" s="14">
        <f t="shared" si="3"/>
        <v>0</v>
      </c>
      <c r="BK26" s="14">
        <f t="shared" si="4"/>
        <v>20210</v>
      </c>
      <c r="BL26" s="14">
        <f t="shared" si="5"/>
        <v>1284051</v>
      </c>
      <c r="BM26" s="15">
        <f t="shared" si="6"/>
        <v>43.26019760897348</v>
      </c>
      <c r="BN26" s="16">
        <f t="shared" si="0"/>
        <v>595.2948539638387</v>
      </c>
    </row>
    <row r="27" spans="1:66" ht="12.75">
      <c r="A27" s="9" t="s">
        <v>118</v>
      </c>
      <c r="B27" s="10" t="s">
        <v>119</v>
      </c>
      <c r="C27" s="26">
        <v>3974</v>
      </c>
      <c r="D27" s="10" t="s">
        <v>67</v>
      </c>
      <c r="E27" s="10" t="s">
        <v>68</v>
      </c>
      <c r="F27" s="10" t="s">
        <v>118</v>
      </c>
      <c r="G27" s="10" t="s">
        <v>69</v>
      </c>
      <c r="H27" s="11"/>
      <c r="I27" s="12">
        <v>89235</v>
      </c>
      <c r="J27" s="12">
        <v>90997</v>
      </c>
      <c r="K27" s="12"/>
      <c r="L27" s="11">
        <v>16141</v>
      </c>
      <c r="M27" s="11"/>
      <c r="N27" s="12">
        <v>162445</v>
      </c>
      <c r="O27" s="11"/>
      <c r="P27" s="11"/>
      <c r="Q27" s="12">
        <v>1340</v>
      </c>
      <c r="R27" s="12"/>
      <c r="S27" s="11"/>
      <c r="T27" s="11"/>
      <c r="U27" s="11">
        <v>440</v>
      </c>
      <c r="V27" s="11"/>
      <c r="W27" s="11">
        <v>143</v>
      </c>
      <c r="X27" s="11"/>
      <c r="Y27" s="12"/>
      <c r="Z27" s="12">
        <v>118140</v>
      </c>
      <c r="AA27" s="11"/>
      <c r="AB27" s="12">
        <v>368300</v>
      </c>
      <c r="AC27" s="12">
        <v>7845</v>
      </c>
      <c r="AD27" s="11"/>
      <c r="AE27" s="11"/>
      <c r="AF27" s="11"/>
      <c r="AG27" s="12"/>
      <c r="AH27" s="12">
        <v>3200</v>
      </c>
      <c r="AI27" s="12"/>
      <c r="AJ27" s="12"/>
      <c r="AK27" s="11">
        <v>45</v>
      </c>
      <c r="AL27" s="11"/>
      <c r="AM27" s="11">
        <v>176</v>
      </c>
      <c r="AN27" s="11">
        <v>26</v>
      </c>
      <c r="AO27" s="12">
        <v>1025</v>
      </c>
      <c r="AP27" s="11">
        <v>249</v>
      </c>
      <c r="AQ27" s="12">
        <v>6810</v>
      </c>
      <c r="AR27" s="12">
        <v>5440</v>
      </c>
      <c r="AS27" s="12">
        <v>6224</v>
      </c>
      <c r="AT27" s="12">
        <v>7060</v>
      </c>
      <c r="AU27" s="12">
        <v>221822</v>
      </c>
      <c r="AV27" s="12">
        <v>368820</v>
      </c>
      <c r="AW27" s="11"/>
      <c r="AX27" s="12">
        <v>89360</v>
      </c>
      <c r="AY27" s="12">
        <v>21770</v>
      </c>
      <c r="AZ27" s="11"/>
      <c r="BA27" s="12">
        <v>1025</v>
      </c>
      <c r="BB27" s="12"/>
      <c r="BC27" s="11"/>
      <c r="BD27" s="12"/>
      <c r="BE27" s="12">
        <v>21770</v>
      </c>
      <c r="BF27" s="11"/>
      <c r="BG27" s="13"/>
      <c r="BH27" s="14">
        <f t="shared" si="1"/>
        <v>1106464</v>
      </c>
      <c r="BI27" s="14">
        <f t="shared" si="2"/>
        <v>368820</v>
      </c>
      <c r="BJ27" s="14">
        <f t="shared" si="3"/>
        <v>496</v>
      </c>
      <c r="BK27" s="14">
        <f t="shared" si="4"/>
        <v>21770</v>
      </c>
      <c r="BL27" s="14">
        <f t="shared" si="5"/>
        <v>1497550</v>
      </c>
      <c r="BM27" s="15">
        <f t="shared" si="6"/>
        <v>73.8849454108377</v>
      </c>
      <c r="BN27" s="16">
        <f t="shared" si="0"/>
        <v>376.8369401107197</v>
      </c>
    </row>
    <row r="28" spans="1:66" ht="12.75">
      <c r="A28" s="9" t="s">
        <v>120</v>
      </c>
      <c r="B28" s="10" t="s">
        <v>121</v>
      </c>
      <c r="C28" s="26">
        <v>11971</v>
      </c>
      <c r="D28" s="10" t="s">
        <v>67</v>
      </c>
      <c r="E28" s="10" t="s">
        <v>68</v>
      </c>
      <c r="F28" s="10" t="s">
        <v>120</v>
      </c>
      <c r="G28" s="10" t="s">
        <v>69</v>
      </c>
      <c r="H28" s="11">
        <v>6</v>
      </c>
      <c r="I28" s="12">
        <v>225070</v>
      </c>
      <c r="J28" s="12">
        <v>143876</v>
      </c>
      <c r="K28" s="12"/>
      <c r="L28" s="11">
        <v>647</v>
      </c>
      <c r="M28" s="11"/>
      <c r="N28" s="12">
        <v>329791</v>
      </c>
      <c r="O28" s="11"/>
      <c r="P28" s="11"/>
      <c r="Q28" s="12">
        <v>1565</v>
      </c>
      <c r="R28" s="12"/>
      <c r="S28" s="11"/>
      <c r="T28" s="11"/>
      <c r="U28" s="11">
        <v>1290</v>
      </c>
      <c r="V28" s="11"/>
      <c r="W28" s="11"/>
      <c r="X28" s="11"/>
      <c r="Y28" s="12"/>
      <c r="Z28" s="12">
        <v>306795</v>
      </c>
      <c r="AA28" s="11"/>
      <c r="AB28" s="12">
        <v>141220</v>
      </c>
      <c r="AC28" s="12">
        <v>12055</v>
      </c>
      <c r="AD28" s="11"/>
      <c r="AE28" s="11"/>
      <c r="AF28" s="11"/>
      <c r="AG28" s="12">
        <v>11</v>
      </c>
      <c r="AH28" s="12">
        <v>10950</v>
      </c>
      <c r="AI28" s="12">
        <v>89</v>
      </c>
      <c r="AJ28" s="12">
        <v>194</v>
      </c>
      <c r="AK28" s="11">
        <v>260</v>
      </c>
      <c r="AL28" s="11"/>
      <c r="AM28" s="11">
        <v>115</v>
      </c>
      <c r="AN28" s="11">
        <v>18</v>
      </c>
      <c r="AO28" s="12">
        <v>615</v>
      </c>
      <c r="AP28" s="11">
        <v>379</v>
      </c>
      <c r="AQ28" s="12">
        <v>21882</v>
      </c>
      <c r="AR28" s="12">
        <v>10690</v>
      </c>
      <c r="AS28" s="12">
        <v>55150</v>
      </c>
      <c r="AT28" s="12">
        <v>19360</v>
      </c>
      <c r="AU28" s="12">
        <v>528122</v>
      </c>
      <c r="AV28" s="12">
        <v>6231070</v>
      </c>
      <c r="AW28" s="11">
        <v>7420</v>
      </c>
      <c r="AX28" s="12">
        <v>106980</v>
      </c>
      <c r="AY28" s="12">
        <v>104195</v>
      </c>
      <c r="AZ28" s="11">
        <v>359980</v>
      </c>
      <c r="BA28" s="12">
        <v>615</v>
      </c>
      <c r="BB28" s="12"/>
      <c r="BC28" s="11"/>
      <c r="BD28" s="12"/>
      <c r="BE28" s="12">
        <v>104195</v>
      </c>
      <c r="BF28" s="11">
        <v>359980</v>
      </c>
      <c r="BG28" s="13"/>
      <c r="BH28" s="14">
        <f t="shared" si="1"/>
        <v>1809378</v>
      </c>
      <c r="BI28" s="14">
        <f t="shared" si="2"/>
        <v>6231070</v>
      </c>
      <c r="BJ28" s="14">
        <f t="shared" si="3"/>
        <v>772</v>
      </c>
      <c r="BK28" s="14">
        <f t="shared" si="4"/>
        <v>111615</v>
      </c>
      <c r="BL28" s="14">
        <f t="shared" si="5"/>
        <v>8152835</v>
      </c>
      <c r="BM28" s="15">
        <f t="shared" si="6"/>
        <v>22.193237076428016</v>
      </c>
      <c r="BN28" s="16">
        <f t="shared" si="0"/>
        <v>681.0487845626932</v>
      </c>
    </row>
    <row r="29" spans="1:66" ht="12.75">
      <c r="A29" s="9" t="s">
        <v>122</v>
      </c>
      <c r="B29" s="10" t="s">
        <v>123</v>
      </c>
      <c r="C29" s="26">
        <v>2734</v>
      </c>
      <c r="D29" s="10" t="s">
        <v>67</v>
      </c>
      <c r="E29" s="10" t="s">
        <v>68</v>
      </c>
      <c r="F29" s="10" t="s">
        <v>122</v>
      </c>
      <c r="G29" s="10" t="s">
        <v>69</v>
      </c>
      <c r="H29" s="11"/>
      <c r="I29" s="12">
        <v>34690</v>
      </c>
      <c r="J29" s="12">
        <v>103760</v>
      </c>
      <c r="K29" s="12">
        <v>4020</v>
      </c>
      <c r="L29" s="11">
        <v>11390</v>
      </c>
      <c r="M29" s="11"/>
      <c r="N29" s="12">
        <v>94975</v>
      </c>
      <c r="O29" s="11"/>
      <c r="P29" s="11"/>
      <c r="Q29" s="12">
        <v>4091</v>
      </c>
      <c r="R29" s="12">
        <v>68</v>
      </c>
      <c r="S29" s="11"/>
      <c r="T29" s="11"/>
      <c r="U29" s="11"/>
      <c r="V29" s="11"/>
      <c r="W29" s="11"/>
      <c r="X29" s="11"/>
      <c r="Y29" s="12">
        <v>2700</v>
      </c>
      <c r="Z29" s="12">
        <v>187510</v>
      </c>
      <c r="AA29" s="11"/>
      <c r="AB29" s="12">
        <v>268118</v>
      </c>
      <c r="AC29" s="12">
        <v>1968</v>
      </c>
      <c r="AD29" s="11"/>
      <c r="AE29" s="11"/>
      <c r="AF29" s="11"/>
      <c r="AG29" s="12">
        <v>39</v>
      </c>
      <c r="AH29" s="12">
        <v>4041</v>
      </c>
      <c r="AI29" s="12">
        <v>239</v>
      </c>
      <c r="AJ29" s="12">
        <v>162</v>
      </c>
      <c r="AK29" s="11">
        <v>244</v>
      </c>
      <c r="AL29" s="11"/>
      <c r="AM29" s="11"/>
      <c r="AN29" s="11">
        <v>208</v>
      </c>
      <c r="AO29" s="12">
        <v>1056</v>
      </c>
      <c r="AP29" s="11"/>
      <c r="AQ29" s="12">
        <v>3265</v>
      </c>
      <c r="AR29" s="12">
        <v>5378</v>
      </c>
      <c r="AS29" s="12">
        <v>29770</v>
      </c>
      <c r="AT29" s="12">
        <v>12500</v>
      </c>
      <c r="AU29" s="12">
        <v>84990</v>
      </c>
      <c r="AV29" s="12">
        <v>481480</v>
      </c>
      <c r="AW29" s="11"/>
      <c r="AX29" s="12">
        <v>52000</v>
      </c>
      <c r="AY29" s="12">
        <v>39910</v>
      </c>
      <c r="AZ29" s="11">
        <v>940</v>
      </c>
      <c r="BA29" s="12">
        <v>1056</v>
      </c>
      <c r="BB29" s="12"/>
      <c r="BC29" s="11"/>
      <c r="BD29" s="12"/>
      <c r="BE29" s="12">
        <v>39910</v>
      </c>
      <c r="BF29" s="11"/>
      <c r="BG29" s="13">
        <v>940</v>
      </c>
      <c r="BH29" s="14">
        <f t="shared" si="1"/>
        <v>854730</v>
      </c>
      <c r="BI29" s="14">
        <f t="shared" si="2"/>
        <v>481480</v>
      </c>
      <c r="BJ29" s="14">
        <f t="shared" si="3"/>
        <v>452</v>
      </c>
      <c r="BK29" s="14">
        <f t="shared" si="4"/>
        <v>40850</v>
      </c>
      <c r="BL29" s="14">
        <f t="shared" si="5"/>
        <v>1377512</v>
      </c>
      <c r="BM29" s="15">
        <f t="shared" si="6"/>
        <v>62.04882425706636</v>
      </c>
      <c r="BN29" s="16">
        <f t="shared" si="0"/>
        <v>503.84491587417705</v>
      </c>
    </row>
    <row r="30" spans="1:66" ht="12.75">
      <c r="A30" s="9" t="s">
        <v>124</v>
      </c>
      <c r="B30" s="10" t="s">
        <v>125</v>
      </c>
      <c r="C30" s="26">
        <v>690</v>
      </c>
      <c r="D30" s="10" t="s">
        <v>67</v>
      </c>
      <c r="E30" s="10" t="s">
        <v>68</v>
      </c>
      <c r="F30" s="10" t="s">
        <v>124</v>
      </c>
      <c r="G30" s="10" t="s">
        <v>69</v>
      </c>
      <c r="H30" s="11"/>
      <c r="I30" s="12">
        <v>2008</v>
      </c>
      <c r="J30" s="12">
        <v>19799</v>
      </c>
      <c r="K30" s="12"/>
      <c r="L30" s="11">
        <v>1763</v>
      </c>
      <c r="M30" s="11"/>
      <c r="N30" s="12">
        <v>20584</v>
      </c>
      <c r="O30" s="11"/>
      <c r="P30" s="11"/>
      <c r="Q30" s="12">
        <v>1004</v>
      </c>
      <c r="R30" s="12">
        <v>10</v>
      </c>
      <c r="S30" s="11"/>
      <c r="T30" s="11"/>
      <c r="U30" s="11"/>
      <c r="V30" s="11"/>
      <c r="W30" s="11"/>
      <c r="X30" s="11"/>
      <c r="Y30" s="12">
        <v>662</v>
      </c>
      <c r="Z30" s="12">
        <v>25848</v>
      </c>
      <c r="AA30" s="11"/>
      <c r="AB30" s="12">
        <v>29495</v>
      </c>
      <c r="AC30" s="12">
        <v>483</v>
      </c>
      <c r="AD30" s="11"/>
      <c r="AE30" s="11"/>
      <c r="AF30" s="11"/>
      <c r="AG30" s="12">
        <v>10</v>
      </c>
      <c r="AH30" s="12">
        <v>873</v>
      </c>
      <c r="AI30" s="12">
        <v>60</v>
      </c>
      <c r="AJ30" s="12">
        <v>40</v>
      </c>
      <c r="AK30" s="11">
        <v>61</v>
      </c>
      <c r="AL30" s="11"/>
      <c r="AM30" s="11"/>
      <c r="AN30" s="11">
        <v>51</v>
      </c>
      <c r="AO30" s="12">
        <v>260</v>
      </c>
      <c r="AP30" s="11"/>
      <c r="AQ30" s="12">
        <v>809</v>
      </c>
      <c r="AR30" s="12">
        <v>1146</v>
      </c>
      <c r="AS30" s="12">
        <v>8694</v>
      </c>
      <c r="AT30" s="12">
        <v>1656</v>
      </c>
      <c r="AU30" s="12">
        <v>11620</v>
      </c>
      <c r="AV30" s="12">
        <v>202554</v>
      </c>
      <c r="AW30" s="11"/>
      <c r="AX30" s="12">
        <v>4048</v>
      </c>
      <c r="AY30" s="12">
        <v>10482</v>
      </c>
      <c r="AZ30" s="11">
        <v>240</v>
      </c>
      <c r="BA30" s="12">
        <v>260</v>
      </c>
      <c r="BB30" s="12"/>
      <c r="BC30" s="11"/>
      <c r="BD30" s="12"/>
      <c r="BE30" s="12">
        <v>10482</v>
      </c>
      <c r="BF30" s="11"/>
      <c r="BG30" s="13">
        <v>240</v>
      </c>
      <c r="BH30" s="14">
        <f t="shared" si="1"/>
        <v>126824</v>
      </c>
      <c r="BI30" s="14">
        <f t="shared" si="2"/>
        <v>202554</v>
      </c>
      <c r="BJ30" s="14">
        <f t="shared" si="3"/>
        <v>112</v>
      </c>
      <c r="BK30" s="14">
        <f t="shared" si="4"/>
        <v>10722</v>
      </c>
      <c r="BL30" s="14">
        <f t="shared" si="5"/>
        <v>340212</v>
      </c>
      <c r="BM30" s="15">
        <f t="shared" si="6"/>
        <v>37.27793258321282</v>
      </c>
      <c r="BN30" s="16">
        <f t="shared" si="0"/>
        <v>493.0608695652174</v>
      </c>
    </row>
    <row r="31" spans="1:66" ht="12.75">
      <c r="A31" s="9" t="s">
        <v>126</v>
      </c>
      <c r="B31" s="10" t="s">
        <v>127</v>
      </c>
      <c r="C31" s="26">
        <v>1698</v>
      </c>
      <c r="D31" s="10" t="s">
        <v>67</v>
      </c>
      <c r="E31" s="10" t="s">
        <v>68</v>
      </c>
      <c r="F31" s="10" t="s">
        <v>126</v>
      </c>
      <c r="G31" s="10" t="s">
        <v>69</v>
      </c>
      <c r="H31" s="11"/>
      <c r="I31" s="12">
        <v>162803</v>
      </c>
      <c r="J31" s="12">
        <v>40271</v>
      </c>
      <c r="K31" s="12">
        <v>1880</v>
      </c>
      <c r="L31" s="11">
        <v>2310</v>
      </c>
      <c r="M31" s="11"/>
      <c r="N31" s="12">
        <v>53949</v>
      </c>
      <c r="O31" s="11"/>
      <c r="P31" s="11"/>
      <c r="Q31" s="12"/>
      <c r="R31" s="12"/>
      <c r="S31" s="11"/>
      <c r="T31" s="11"/>
      <c r="U31" s="11"/>
      <c r="V31" s="11"/>
      <c r="W31" s="11"/>
      <c r="X31" s="11"/>
      <c r="Y31" s="12">
        <v>87532</v>
      </c>
      <c r="Z31" s="12">
        <v>53639</v>
      </c>
      <c r="AA31" s="11"/>
      <c r="AB31" s="12">
        <v>97266</v>
      </c>
      <c r="AC31" s="12"/>
      <c r="AD31" s="11"/>
      <c r="AE31" s="11"/>
      <c r="AF31" s="11"/>
      <c r="AG31" s="12"/>
      <c r="AH31" s="12"/>
      <c r="AI31" s="12">
        <v>30</v>
      </c>
      <c r="AJ31" s="12"/>
      <c r="AK31" s="11"/>
      <c r="AL31" s="11"/>
      <c r="AM31" s="11"/>
      <c r="AN31" s="11"/>
      <c r="AO31" s="12"/>
      <c r="AP31" s="11"/>
      <c r="AQ31" s="12"/>
      <c r="AR31" s="12"/>
      <c r="AS31" s="12">
        <v>48410</v>
      </c>
      <c r="AT31" s="12"/>
      <c r="AU31" s="12"/>
      <c r="AV31" s="12">
        <v>479814</v>
      </c>
      <c r="AW31" s="11"/>
      <c r="AX31" s="12">
        <v>48636</v>
      </c>
      <c r="AY31" s="12">
        <v>1700</v>
      </c>
      <c r="AZ31" s="11"/>
      <c r="BA31" s="12"/>
      <c r="BB31" s="12"/>
      <c r="BC31" s="11"/>
      <c r="BD31" s="12"/>
      <c r="BE31" s="12">
        <v>1700</v>
      </c>
      <c r="BF31" s="11"/>
      <c r="BG31" s="13"/>
      <c r="BH31" s="14">
        <f t="shared" si="1"/>
        <v>548090</v>
      </c>
      <c r="BI31" s="14">
        <f t="shared" si="2"/>
        <v>479814</v>
      </c>
      <c r="BJ31" s="14">
        <f t="shared" si="3"/>
        <v>0</v>
      </c>
      <c r="BK31" s="14">
        <f t="shared" si="4"/>
        <v>1700</v>
      </c>
      <c r="BL31" s="14">
        <f t="shared" si="5"/>
        <v>1029604</v>
      </c>
      <c r="BM31" s="15">
        <f t="shared" si="6"/>
        <v>53.23308767254207</v>
      </c>
      <c r="BN31" s="16">
        <f t="shared" si="0"/>
        <v>606.3627797408716</v>
      </c>
    </row>
    <row r="32" spans="1:66" ht="12.75">
      <c r="A32" s="9" t="s">
        <v>128</v>
      </c>
      <c r="B32" s="10" t="s">
        <v>129</v>
      </c>
      <c r="C32" s="26">
        <v>1214</v>
      </c>
      <c r="D32" s="10" t="s">
        <v>67</v>
      </c>
      <c r="E32" s="10" t="s">
        <v>68</v>
      </c>
      <c r="F32" s="10" t="s">
        <v>128</v>
      </c>
      <c r="G32" s="10" t="s">
        <v>69</v>
      </c>
      <c r="H32" s="11"/>
      <c r="I32" s="12">
        <v>3539</v>
      </c>
      <c r="J32" s="12">
        <v>34903</v>
      </c>
      <c r="K32" s="12"/>
      <c r="L32" s="11">
        <v>3110</v>
      </c>
      <c r="M32" s="11"/>
      <c r="N32" s="12">
        <v>36292</v>
      </c>
      <c r="O32" s="11"/>
      <c r="P32" s="11"/>
      <c r="Q32" s="12">
        <v>1770</v>
      </c>
      <c r="R32" s="12">
        <v>18</v>
      </c>
      <c r="S32" s="11"/>
      <c r="T32" s="11"/>
      <c r="U32" s="11"/>
      <c r="V32" s="11"/>
      <c r="W32" s="11"/>
      <c r="X32" s="11"/>
      <c r="Y32" s="12">
        <v>1168</v>
      </c>
      <c r="Z32" s="12">
        <v>45572</v>
      </c>
      <c r="AA32" s="11"/>
      <c r="AB32" s="12">
        <v>52002</v>
      </c>
      <c r="AC32" s="12">
        <v>850</v>
      </c>
      <c r="AD32" s="11"/>
      <c r="AE32" s="11"/>
      <c r="AF32" s="11"/>
      <c r="AG32" s="12">
        <v>17</v>
      </c>
      <c r="AH32" s="12">
        <v>1540</v>
      </c>
      <c r="AI32" s="12">
        <v>105</v>
      </c>
      <c r="AJ32" s="12">
        <v>70</v>
      </c>
      <c r="AK32" s="11">
        <v>106</v>
      </c>
      <c r="AL32" s="11"/>
      <c r="AM32" s="11"/>
      <c r="AN32" s="11">
        <v>90</v>
      </c>
      <c r="AO32" s="12">
        <v>458</v>
      </c>
      <c r="AP32" s="11"/>
      <c r="AQ32" s="12">
        <v>1426</v>
      </c>
      <c r="AR32" s="12">
        <v>2018</v>
      </c>
      <c r="AS32" s="12">
        <v>15328</v>
      </c>
      <c r="AT32" s="12">
        <v>2921</v>
      </c>
      <c r="AU32" s="12">
        <v>20489</v>
      </c>
      <c r="AV32" s="12">
        <v>357119</v>
      </c>
      <c r="AW32" s="11"/>
      <c r="AX32" s="12">
        <v>7141</v>
      </c>
      <c r="AY32" s="12">
        <v>18480</v>
      </c>
      <c r="AZ32" s="11"/>
      <c r="BA32" s="12">
        <v>458</v>
      </c>
      <c r="BB32" s="12"/>
      <c r="BC32" s="11"/>
      <c r="BD32" s="12"/>
      <c r="BE32" s="12">
        <v>18480</v>
      </c>
      <c r="BF32" s="11"/>
      <c r="BG32" s="13"/>
      <c r="BH32" s="14">
        <f t="shared" si="1"/>
        <v>223596</v>
      </c>
      <c r="BI32" s="14">
        <f t="shared" si="2"/>
        <v>357119</v>
      </c>
      <c r="BJ32" s="14">
        <f t="shared" si="3"/>
        <v>196</v>
      </c>
      <c r="BK32" s="14">
        <f t="shared" si="4"/>
        <v>18480</v>
      </c>
      <c r="BL32" s="14">
        <f t="shared" si="5"/>
        <v>599391</v>
      </c>
      <c r="BM32" s="15">
        <f t="shared" si="6"/>
        <v>37.30386342137269</v>
      </c>
      <c r="BN32" s="16">
        <f t="shared" si="0"/>
        <v>493.7322899505766</v>
      </c>
    </row>
    <row r="33" spans="1:66" ht="12.75">
      <c r="A33" s="9" t="s">
        <v>130</v>
      </c>
      <c r="B33" s="10" t="s">
        <v>131</v>
      </c>
      <c r="C33" s="26">
        <v>2769</v>
      </c>
      <c r="D33" s="10" t="s">
        <v>67</v>
      </c>
      <c r="E33" s="10" t="s">
        <v>68</v>
      </c>
      <c r="F33" s="10" t="s">
        <v>130</v>
      </c>
      <c r="G33" s="10" t="s">
        <v>69</v>
      </c>
      <c r="H33" s="11"/>
      <c r="I33" s="12">
        <v>68330</v>
      </c>
      <c r="J33" s="12">
        <v>51409</v>
      </c>
      <c r="K33" s="12"/>
      <c r="L33" s="11">
        <v>9492</v>
      </c>
      <c r="M33" s="11"/>
      <c r="N33" s="12">
        <v>84921</v>
      </c>
      <c r="O33" s="11"/>
      <c r="P33" s="11"/>
      <c r="Q33" s="12">
        <v>1125</v>
      </c>
      <c r="R33" s="12"/>
      <c r="S33" s="11"/>
      <c r="T33" s="11"/>
      <c r="U33" s="11">
        <v>385</v>
      </c>
      <c r="V33" s="11"/>
      <c r="W33" s="11"/>
      <c r="X33" s="11"/>
      <c r="Y33" s="12"/>
      <c r="Z33" s="12">
        <v>68046</v>
      </c>
      <c r="AA33" s="11"/>
      <c r="AB33" s="12">
        <v>144010</v>
      </c>
      <c r="AC33" s="12">
        <v>2205</v>
      </c>
      <c r="AD33" s="11"/>
      <c r="AE33" s="11"/>
      <c r="AF33" s="11"/>
      <c r="AG33" s="12"/>
      <c r="AH33" s="12">
        <v>3580</v>
      </c>
      <c r="AI33" s="12">
        <v>50</v>
      </c>
      <c r="AJ33" s="12">
        <v>10</v>
      </c>
      <c r="AK33" s="11">
        <v>25</v>
      </c>
      <c r="AL33" s="11"/>
      <c r="AM33" s="11">
        <v>184</v>
      </c>
      <c r="AN33" s="11">
        <v>13</v>
      </c>
      <c r="AO33" s="12"/>
      <c r="AP33" s="11">
        <v>223</v>
      </c>
      <c r="AQ33" s="12">
        <v>5764</v>
      </c>
      <c r="AR33" s="12">
        <v>1790</v>
      </c>
      <c r="AS33" s="12">
        <v>7362</v>
      </c>
      <c r="AT33" s="12">
        <v>4450</v>
      </c>
      <c r="AU33" s="12">
        <v>148175</v>
      </c>
      <c r="AV33" s="12">
        <v>531480</v>
      </c>
      <c r="AW33" s="11"/>
      <c r="AX33" s="12"/>
      <c r="AY33" s="12">
        <v>19700</v>
      </c>
      <c r="AZ33" s="11"/>
      <c r="BA33" s="12"/>
      <c r="BB33" s="12"/>
      <c r="BC33" s="11"/>
      <c r="BD33" s="12"/>
      <c r="BE33" s="12">
        <v>19700</v>
      </c>
      <c r="BF33" s="11"/>
      <c r="BG33" s="13"/>
      <c r="BH33" s="14">
        <f t="shared" si="1"/>
        <v>601104</v>
      </c>
      <c r="BI33" s="14">
        <f t="shared" si="2"/>
        <v>531480</v>
      </c>
      <c r="BJ33" s="14">
        <f t="shared" si="3"/>
        <v>445</v>
      </c>
      <c r="BK33" s="14">
        <f t="shared" si="4"/>
        <v>19700</v>
      </c>
      <c r="BL33" s="14">
        <f t="shared" si="5"/>
        <v>1152729</v>
      </c>
      <c r="BM33" s="15">
        <f t="shared" si="6"/>
        <v>52.14616791977993</v>
      </c>
      <c r="BN33" s="16">
        <f t="shared" si="0"/>
        <v>416.2979414951246</v>
      </c>
    </row>
    <row r="34" spans="1:66" ht="12.75">
      <c r="A34" s="9" t="s">
        <v>132</v>
      </c>
      <c r="B34" s="10" t="s">
        <v>133</v>
      </c>
      <c r="C34" s="26">
        <v>1213</v>
      </c>
      <c r="D34" s="10" t="s">
        <v>67</v>
      </c>
      <c r="E34" s="10" t="s">
        <v>68</v>
      </c>
      <c r="F34" s="10" t="s">
        <v>132</v>
      </c>
      <c r="G34" s="10" t="s">
        <v>69</v>
      </c>
      <c r="H34" s="11"/>
      <c r="I34" s="12">
        <v>3562</v>
      </c>
      <c r="J34" s="12">
        <v>35137</v>
      </c>
      <c r="K34" s="12"/>
      <c r="L34" s="11">
        <v>3130</v>
      </c>
      <c r="M34" s="11"/>
      <c r="N34" s="12">
        <v>36534</v>
      </c>
      <c r="O34" s="11"/>
      <c r="P34" s="11"/>
      <c r="Q34" s="12">
        <v>1782</v>
      </c>
      <c r="R34" s="12">
        <v>18</v>
      </c>
      <c r="S34" s="11"/>
      <c r="T34" s="11"/>
      <c r="U34" s="11"/>
      <c r="V34" s="11"/>
      <c r="W34" s="11"/>
      <c r="X34" s="11"/>
      <c r="Y34" s="12">
        <v>1176</v>
      </c>
      <c r="Z34" s="12">
        <v>45874</v>
      </c>
      <c r="AA34" s="11"/>
      <c r="AB34" s="12">
        <v>52343</v>
      </c>
      <c r="AC34" s="12">
        <v>857</v>
      </c>
      <c r="AD34" s="11"/>
      <c r="AE34" s="11"/>
      <c r="AF34" s="11"/>
      <c r="AG34" s="12">
        <v>17</v>
      </c>
      <c r="AH34" s="12">
        <v>1549</v>
      </c>
      <c r="AI34" s="12">
        <v>105</v>
      </c>
      <c r="AJ34" s="12">
        <v>71</v>
      </c>
      <c r="AK34" s="11">
        <v>107</v>
      </c>
      <c r="AL34" s="11"/>
      <c r="AM34" s="11"/>
      <c r="AN34" s="11">
        <v>90</v>
      </c>
      <c r="AO34" s="12">
        <v>460</v>
      </c>
      <c r="AP34" s="11"/>
      <c r="AQ34" s="12">
        <v>1436</v>
      </c>
      <c r="AR34" s="12">
        <v>2031</v>
      </c>
      <c r="AS34" s="12">
        <v>15430</v>
      </c>
      <c r="AT34" s="12">
        <v>2939</v>
      </c>
      <c r="AU34" s="12">
        <v>20624</v>
      </c>
      <c r="AV34" s="12">
        <v>359474</v>
      </c>
      <c r="AW34" s="11"/>
      <c r="AX34" s="12">
        <v>7188</v>
      </c>
      <c r="AY34" s="12">
        <v>18603</v>
      </c>
      <c r="AZ34" s="11">
        <v>190</v>
      </c>
      <c r="BA34" s="12">
        <v>460</v>
      </c>
      <c r="BB34" s="12"/>
      <c r="BC34" s="11"/>
      <c r="BD34" s="12"/>
      <c r="BE34" s="12">
        <v>18603</v>
      </c>
      <c r="BF34" s="11"/>
      <c r="BG34" s="13">
        <v>190</v>
      </c>
      <c r="BH34" s="14">
        <f t="shared" si="1"/>
        <v>225075</v>
      </c>
      <c r="BI34" s="14">
        <f t="shared" si="2"/>
        <v>359474</v>
      </c>
      <c r="BJ34" s="14">
        <f t="shared" si="3"/>
        <v>197</v>
      </c>
      <c r="BK34" s="14">
        <f t="shared" si="4"/>
        <v>18793</v>
      </c>
      <c r="BL34" s="14">
        <f t="shared" si="5"/>
        <v>603539</v>
      </c>
      <c r="BM34" s="15">
        <f t="shared" si="6"/>
        <v>37.29253619070184</v>
      </c>
      <c r="BN34" s="16">
        <f t="shared" si="0"/>
        <v>497.55894476504534</v>
      </c>
    </row>
    <row r="35" spans="1:66" ht="12.75">
      <c r="A35" s="9" t="s">
        <v>134</v>
      </c>
      <c r="B35" s="10" t="s">
        <v>135</v>
      </c>
      <c r="C35" s="26">
        <v>6754</v>
      </c>
      <c r="D35" s="10" t="s">
        <v>67</v>
      </c>
      <c r="E35" s="10" t="s">
        <v>68</v>
      </c>
      <c r="F35" s="10" t="s">
        <v>134</v>
      </c>
      <c r="G35" s="10" t="s">
        <v>69</v>
      </c>
      <c r="H35" s="11"/>
      <c r="I35" s="12">
        <v>1205175</v>
      </c>
      <c r="J35" s="12">
        <v>261764</v>
      </c>
      <c r="K35" s="12">
        <v>127060</v>
      </c>
      <c r="L35" s="11">
        <v>10606</v>
      </c>
      <c r="M35" s="11"/>
      <c r="N35" s="12">
        <v>121696</v>
      </c>
      <c r="O35" s="11"/>
      <c r="P35" s="11"/>
      <c r="Q35" s="12"/>
      <c r="R35" s="12">
        <v>159</v>
      </c>
      <c r="S35" s="11"/>
      <c r="T35" s="11"/>
      <c r="U35" s="11"/>
      <c r="V35" s="11"/>
      <c r="W35" s="11"/>
      <c r="X35" s="11"/>
      <c r="Y35" s="12">
        <v>336754</v>
      </c>
      <c r="Z35" s="12">
        <v>181062</v>
      </c>
      <c r="AA35" s="11"/>
      <c r="AB35" s="12">
        <v>243891</v>
      </c>
      <c r="AC35" s="12">
        <v>10721</v>
      </c>
      <c r="AD35" s="11"/>
      <c r="AE35" s="11"/>
      <c r="AF35" s="11"/>
      <c r="AG35" s="12"/>
      <c r="AH35" s="12"/>
      <c r="AI35" s="12">
        <v>1955</v>
      </c>
      <c r="AJ35" s="12"/>
      <c r="AK35" s="11"/>
      <c r="AL35" s="11"/>
      <c r="AM35" s="11"/>
      <c r="AN35" s="11"/>
      <c r="AO35" s="12"/>
      <c r="AP35" s="11"/>
      <c r="AQ35" s="12"/>
      <c r="AR35" s="12"/>
      <c r="AS35" s="12">
        <v>120800</v>
      </c>
      <c r="AT35" s="12">
        <v>1360</v>
      </c>
      <c r="AU35" s="12">
        <v>45938</v>
      </c>
      <c r="AV35" s="12">
        <v>1909468</v>
      </c>
      <c r="AW35" s="11"/>
      <c r="AX35" s="12">
        <v>138040</v>
      </c>
      <c r="AY35" s="12">
        <v>8140</v>
      </c>
      <c r="AZ35" s="11"/>
      <c r="BA35" s="12"/>
      <c r="BB35" s="12"/>
      <c r="BC35" s="11"/>
      <c r="BD35" s="12"/>
      <c r="BE35" s="12">
        <v>8140</v>
      </c>
      <c r="BF35" s="11"/>
      <c r="BG35" s="13"/>
      <c r="BH35" s="14">
        <f t="shared" si="1"/>
        <v>2668941</v>
      </c>
      <c r="BI35" s="14">
        <f t="shared" si="2"/>
        <v>1909468</v>
      </c>
      <c r="BJ35" s="14">
        <f t="shared" si="3"/>
        <v>0</v>
      </c>
      <c r="BK35" s="14">
        <f t="shared" si="4"/>
        <v>8140</v>
      </c>
      <c r="BL35" s="14">
        <f t="shared" si="5"/>
        <v>4586549</v>
      </c>
      <c r="BM35" s="15">
        <f t="shared" si="6"/>
        <v>58.19061346559254</v>
      </c>
      <c r="BN35" s="16">
        <f t="shared" si="0"/>
        <v>679.086319218241</v>
      </c>
    </row>
    <row r="36" spans="1:66" ht="12.75">
      <c r="A36" s="9" t="s">
        <v>136</v>
      </c>
      <c r="B36" s="10" t="s">
        <v>137</v>
      </c>
      <c r="C36" s="26">
        <v>2795</v>
      </c>
      <c r="D36" s="10" t="s">
        <v>67</v>
      </c>
      <c r="E36" s="10" t="s">
        <v>68</v>
      </c>
      <c r="F36" s="10" t="s">
        <v>136</v>
      </c>
      <c r="G36" s="10" t="s">
        <v>69</v>
      </c>
      <c r="H36" s="11"/>
      <c r="I36" s="12"/>
      <c r="J36" s="12">
        <v>33370</v>
      </c>
      <c r="K36" s="12"/>
      <c r="L36" s="11">
        <v>30</v>
      </c>
      <c r="M36" s="11"/>
      <c r="N36" s="12">
        <v>66137</v>
      </c>
      <c r="O36" s="11"/>
      <c r="P36" s="11"/>
      <c r="Q36" s="12">
        <v>563</v>
      </c>
      <c r="R36" s="12"/>
      <c r="S36" s="11"/>
      <c r="T36" s="11"/>
      <c r="U36" s="11">
        <v>210</v>
      </c>
      <c r="V36" s="11"/>
      <c r="W36" s="11"/>
      <c r="X36" s="11"/>
      <c r="Y36" s="12"/>
      <c r="Z36" s="12">
        <v>46304</v>
      </c>
      <c r="AA36" s="11"/>
      <c r="AB36" s="12"/>
      <c r="AC36" s="12">
        <v>2185</v>
      </c>
      <c r="AD36" s="11"/>
      <c r="AE36" s="11"/>
      <c r="AF36" s="11"/>
      <c r="AG36" s="12"/>
      <c r="AH36" s="12">
        <v>1920</v>
      </c>
      <c r="AI36" s="12"/>
      <c r="AJ36" s="12"/>
      <c r="AK36" s="11"/>
      <c r="AL36" s="11"/>
      <c r="AM36" s="11">
        <v>138</v>
      </c>
      <c r="AN36" s="11">
        <v>11</v>
      </c>
      <c r="AO36" s="12">
        <v>15</v>
      </c>
      <c r="AP36" s="11">
        <v>233</v>
      </c>
      <c r="AQ36" s="12">
        <v>3380</v>
      </c>
      <c r="AR36" s="12">
        <v>2140</v>
      </c>
      <c r="AS36" s="12">
        <v>3290</v>
      </c>
      <c r="AT36" s="12">
        <v>3495</v>
      </c>
      <c r="AU36" s="12">
        <v>127990</v>
      </c>
      <c r="AV36" s="12">
        <v>1172820</v>
      </c>
      <c r="AW36" s="11"/>
      <c r="AX36" s="12">
        <v>19220</v>
      </c>
      <c r="AY36" s="12">
        <v>25630</v>
      </c>
      <c r="AZ36" s="11"/>
      <c r="BA36" s="12">
        <v>15</v>
      </c>
      <c r="BB36" s="12"/>
      <c r="BC36" s="11"/>
      <c r="BD36" s="12"/>
      <c r="BE36" s="12">
        <v>25630</v>
      </c>
      <c r="BF36" s="11"/>
      <c r="BG36" s="13"/>
      <c r="BH36" s="14">
        <f t="shared" si="1"/>
        <v>291029</v>
      </c>
      <c r="BI36" s="14">
        <f t="shared" si="2"/>
        <v>1172820</v>
      </c>
      <c r="BJ36" s="14">
        <f t="shared" si="3"/>
        <v>382</v>
      </c>
      <c r="BK36" s="14">
        <f t="shared" si="4"/>
        <v>25630</v>
      </c>
      <c r="BL36" s="14">
        <f t="shared" si="5"/>
        <v>1489861</v>
      </c>
      <c r="BM36" s="15">
        <f t="shared" si="6"/>
        <v>19.533969947532018</v>
      </c>
      <c r="BN36" s="16">
        <f t="shared" si="0"/>
        <v>533.0450805008944</v>
      </c>
    </row>
    <row r="37" spans="1:66" ht="12.75">
      <c r="A37" s="9" t="s">
        <v>138</v>
      </c>
      <c r="B37" s="10" t="s">
        <v>139</v>
      </c>
      <c r="C37" s="26">
        <v>2812</v>
      </c>
      <c r="D37" s="10" t="s">
        <v>67</v>
      </c>
      <c r="E37" s="10" t="s">
        <v>68</v>
      </c>
      <c r="F37" s="10" t="s">
        <v>138</v>
      </c>
      <c r="G37" s="10" t="s">
        <v>69</v>
      </c>
      <c r="H37" s="11"/>
      <c r="I37" s="12">
        <v>15960</v>
      </c>
      <c r="J37" s="12">
        <v>13956</v>
      </c>
      <c r="K37" s="12"/>
      <c r="L37" s="11"/>
      <c r="M37" s="11"/>
      <c r="N37" s="12">
        <v>34889</v>
      </c>
      <c r="O37" s="11"/>
      <c r="P37" s="11"/>
      <c r="Q37" s="12">
        <v>150</v>
      </c>
      <c r="R37" s="12"/>
      <c r="S37" s="11"/>
      <c r="T37" s="11"/>
      <c r="U37" s="11">
        <v>485</v>
      </c>
      <c r="V37" s="11"/>
      <c r="W37" s="11"/>
      <c r="X37" s="11"/>
      <c r="Y37" s="12"/>
      <c r="Z37" s="12">
        <v>33343</v>
      </c>
      <c r="AA37" s="11"/>
      <c r="AB37" s="12"/>
      <c r="AC37" s="12">
        <v>2100</v>
      </c>
      <c r="AD37" s="11"/>
      <c r="AE37" s="11"/>
      <c r="AF37" s="11"/>
      <c r="AG37" s="12"/>
      <c r="AH37" s="12">
        <v>2400</v>
      </c>
      <c r="AI37" s="12"/>
      <c r="AJ37" s="12"/>
      <c r="AK37" s="11"/>
      <c r="AL37" s="11"/>
      <c r="AM37" s="11">
        <v>139</v>
      </c>
      <c r="AN37" s="11">
        <v>20</v>
      </c>
      <c r="AO37" s="12">
        <v>20</v>
      </c>
      <c r="AP37" s="11">
        <v>194</v>
      </c>
      <c r="AQ37" s="12">
        <v>2445</v>
      </c>
      <c r="AR37" s="12">
        <v>2390</v>
      </c>
      <c r="AS37" s="12">
        <v>4875</v>
      </c>
      <c r="AT37" s="12">
        <v>3385</v>
      </c>
      <c r="AU37" s="12">
        <v>3970</v>
      </c>
      <c r="AV37" s="12">
        <v>1514100</v>
      </c>
      <c r="AW37" s="11"/>
      <c r="AX37" s="12"/>
      <c r="AY37" s="12">
        <v>20960</v>
      </c>
      <c r="AZ37" s="11"/>
      <c r="BA37" s="12">
        <v>20</v>
      </c>
      <c r="BB37" s="12"/>
      <c r="BC37" s="11"/>
      <c r="BD37" s="12"/>
      <c r="BE37" s="12">
        <v>20960</v>
      </c>
      <c r="BF37" s="11"/>
      <c r="BG37" s="13"/>
      <c r="BH37" s="14">
        <f t="shared" si="1"/>
        <v>120368</v>
      </c>
      <c r="BI37" s="14">
        <f t="shared" si="2"/>
        <v>1514100</v>
      </c>
      <c r="BJ37" s="14">
        <f t="shared" si="3"/>
        <v>353</v>
      </c>
      <c r="BK37" s="14">
        <f t="shared" si="4"/>
        <v>20960</v>
      </c>
      <c r="BL37" s="14">
        <f t="shared" si="5"/>
        <v>1655781</v>
      </c>
      <c r="BM37" s="15">
        <f t="shared" si="6"/>
        <v>7.269560406841243</v>
      </c>
      <c r="BN37" s="16">
        <f t="shared" si="0"/>
        <v>588.826813655761</v>
      </c>
    </row>
    <row r="38" spans="1:66" ht="12.75">
      <c r="A38" s="9" t="s">
        <v>140</v>
      </c>
      <c r="B38" s="10" t="s">
        <v>141</v>
      </c>
      <c r="C38" s="26">
        <v>2176</v>
      </c>
      <c r="D38" s="10" t="s">
        <v>67</v>
      </c>
      <c r="E38" s="10" t="s">
        <v>68</v>
      </c>
      <c r="F38" s="10" t="s">
        <v>140</v>
      </c>
      <c r="G38" s="10" t="s">
        <v>69</v>
      </c>
      <c r="H38" s="11"/>
      <c r="I38" s="12">
        <v>45948</v>
      </c>
      <c r="J38" s="12">
        <v>28636</v>
      </c>
      <c r="K38" s="12"/>
      <c r="L38" s="11">
        <v>2717</v>
      </c>
      <c r="M38" s="11"/>
      <c r="N38" s="12">
        <v>40979</v>
      </c>
      <c r="O38" s="11"/>
      <c r="P38" s="11"/>
      <c r="Q38" s="12">
        <v>2238</v>
      </c>
      <c r="R38" s="12"/>
      <c r="S38" s="11"/>
      <c r="T38" s="11"/>
      <c r="U38" s="11"/>
      <c r="V38" s="11"/>
      <c r="W38" s="11"/>
      <c r="X38" s="11"/>
      <c r="Y38" s="12"/>
      <c r="Z38" s="12">
        <v>47750</v>
      </c>
      <c r="AA38" s="11">
        <v>26078</v>
      </c>
      <c r="AB38" s="12">
        <v>62020</v>
      </c>
      <c r="AC38" s="12">
        <v>2469</v>
      </c>
      <c r="AD38" s="11"/>
      <c r="AE38" s="11"/>
      <c r="AF38" s="11"/>
      <c r="AG38" s="12"/>
      <c r="AH38" s="12">
        <v>3952</v>
      </c>
      <c r="AI38" s="12"/>
      <c r="AJ38" s="12"/>
      <c r="AK38" s="11"/>
      <c r="AL38" s="11"/>
      <c r="AM38" s="11">
        <v>68</v>
      </c>
      <c r="AN38" s="11">
        <v>14</v>
      </c>
      <c r="AO38" s="12">
        <v>300</v>
      </c>
      <c r="AP38" s="11">
        <v>86</v>
      </c>
      <c r="AQ38" s="12">
        <v>4840</v>
      </c>
      <c r="AR38" s="12">
        <v>483</v>
      </c>
      <c r="AS38" s="12">
        <v>1357</v>
      </c>
      <c r="AT38" s="12">
        <v>416</v>
      </c>
      <c r="AU38" s="12">
        <v>7760</v>
      </c>
      <c r="AV38" s="12">
        <v>775480</v>
      </c>
      <c r="AW38" s="11"/>
      <c r="AX38" s="12"/>
      <c r="AY38" s="12">
        <v>9675</v>
      </c>
      <c r="AZ38" s="11"/>
      <c r="BA38" s="12">
        <v>300</v>
      </c>
      <c r="BB38" s="12"/>
      <c r="BC38" s="11"/>
      <c r="BD38" s="12"/>
      <c r="BE38" s="12">
        <v>9675</v>
      </c>
      <c r="BF38" s="11"/>
      <c r="BG38" s="13"/>
      <c r="BH38" s="14">
        <f t="shared" si="1"/>
        <v>277943</v>
      </c>
      <c r="BI38" s="14">
        <f t="shared" si="2"/>
        <v>775480</v>
      </c>
      <c r="BJ38" s="14">
        <f t="shared" si="3"/>
        <v>168</v>
      </c>
      <c r="BK38" s="14">
        <f t="shared" si="4"/>
        <v>9675</v>
      </c>
      <c r="BL38" s="14">
        <f t="shared" si="5"/>
        <v>1063266</v>
      </c>
      <c r="BM38" s="15">
        <f t="shared" si="6"/>
        <v>26.140495416951165</v>
      </c>
      <c r="BN38" s="16">
        <f t="shared" si="0"/>
        <v>488.63327205882354</v>
      </c>
    </row>
    <row r="39" spans="1:66" ht="12.75">
      <c r="A39" s="9" t="s">
        <v>68</v>
      </c>
      <c r="B39" s="10" t="s">
        <v>142</v>
      </c>
      <c r="C39" s="26">
        <v>738</v>
      </c>
      <c r="D39" s="10" t="s">
        <v>67</v>
      </c>
      <c r="E39" s="10" t="s">
        <v>68</v>
      </c>
      <c r="F39" s="10" t="s">
        <v>68</v>
      </c>
      <c r="G39" s="10" t="s">
        <v>69</v>
      </c>
      <c r="H39" s="11"/>
      <c r="I39" s="12"/>
      <c r="J39" s="12">
        <v>39036</v>
      </c>
      <c r="K39" s="12"/>
      <c r="L39" s="11"/>
      <c r="M39" s="11"/>
      <c r="N39" s="12">
        <v>24931</v>
      </c>
      <c r="O39" s="11"/>
      <c r="P39" s="11"/>
      <c r="Q39" s="12"/>
      <c r="R39" s="12"/>
      <c r="S39" s="11"/>
      <c r="T39" s="11"/>
      <c r="U39" s="11"/>
      <c r="V39" s="11"/>
      <c r="W39" s="11"/>
      <c r="X39" s="11"/>
      <c r="Y39" s="12"/>
      <c r="Z39" s="12">
        <v>62349</v>
      </c>
      <c r="AA39" s="11"/>
      <c r="AB39" s="12">
        <v>29586</v>
      </c>
      <c r="AC39" s="12"/>
      <c r="AD39" s="11"/>
      <c r="AE39" s="11"/>
      <c r="AF39" s="11"/>
      <c r="AG39" s="12"/>
      <c r="AH39" s="12"/>
      <c r="AI39" s="12"/>
      <c r="AJ39" s="12"/>
      <c r="AK39" s="11"/>
      <c r="AL39" s="11"/>
      <c r="AM39" s="11"/>
      <c r="AN39" s="11"/>
      <c r="AO39" s="12"/>
      <c r="AP39" s="11"/>
      <c r="AQ39" s="12"/>
      <c r="AR39" s="12"/>
      <c r="AS39" s="12"/>
      <c r="AT39" s="12"/>
      <c r="AU39" s="12">
        <v>1412</v>
      </c>
      <c r="AV39" s="12">
        <v>201661</v>
      </c>
      <c r="AW39" s="11"/>
      <c r="AX39" s="12">
        <v>10018</v>
      </c>
      <c r="AY39" s="12">
        <v>4340</v>
      </c>
      <c r="AZ39" s="11"/>
      <c r="BA39" s="12"/>
      <c r="BB39" s="12"/>
      <c r="BC39" s="11"/>
      <c r="BD39" s="12"/>
      <c r="BE39" s="12">
        <v>4340</v>
      </c>
      <c r="BF39" s="11"/>
      <c r="BG39" s="13"/>
      <c r="BH39" s="14">
        <f t="shared" si="1"/>
        <v>157314</v>
      </c>
      <c r="BI39" s="14">
        <f t="shared" si="2"/>
        <v>201661</v>
      </c>
      <c r="BJ39" s="14">
        <f t="shared" si="3"/>
        <v>0</v>
      </c>
      <c r="BK39" s="14">
        <f t="shared" si="4"/>
        <v>4340</v>
      </c>
      <c r="BL39" s="14">
        <f t="shared" si="5"/>
        <v>363315</v>
      </c>
      <c r="BM39" s="15">
        <f t="shared" si="6"/>
        <v>43.29961603567153</v>
      </c>
      <c r="BN39" s="16">
        <f t="shared" si="0"/>
        <v>492.2967479674797</v>
      </c>
    </row>
    <row r="40" spans="1:66" ht="12.75">
      <c r="A40" s="9" t="s">
        <v>143</v>
      </c>
      <c r="B40" s="10" t="s">
        <v>144</v>
      </c>
      <c r="C40" s="26">
        <v>6667</v>
      </c>
      <c r="D40" s="10" t="s">
        <v>67</v>
      </c>
      <c r="E40" s="10" t="s">
        <v>68</v>
      </c>
      <c r="F40" s="10" t="s">
        <v>143</v>
      </c>
      <c r="G40" s="10" t="s">
        <v>69</v>
      </c>
      <c r="H40" s="11">
        <v>85</v>
      </c>
      <c r="I40" s="12">
        <v>154810</v>
      </c>
      <c r="J40" s="12">
        <v>66270</v>
      </c>
      <c r="K40" s="12">
        <v>1210</v>
      </c>
      <c r="L40" s="11">
        <v>6565</v>
      </c>
      <c r="M40" s="11"/>
      <c r="N40" s="12">
        <v>165680</v>
      </c>
      <c r="O40" s="11"/>
      <c r="P40" s="11"/>
      <c r="Q40" s="12">
        <v>3620</v>
      </c>
      <c r="R40" s="12"/>
      <c r="S40" s="11"/>
      <c r="T40" s="11"/>
      <c r="U40" s="11">
        <v>87090</v>
      </c>
      <c r="V40" s="11"/>
      <c r="W40" s="11">
        <v>113</v>
      </c>
      <c r="X40" s="11"/>
      <c r="Y40" s="12"/>
      <c r="Z40" s="12">
        <v>184867</v>
      </c>
      <c r="AA40" s="11"/>
      <c r="AB40" s="12"/>
      <c r="AC40" s="12">
        <v>8820</v>
      </c>
      <c r="AD40" s="11"/>
      <c r="AE40" s="11"/>
      <c r="AF40" s="11"/>
      <c r="AG40" s="12">
        <v>170</v>
      </c>
      <c r="AH40" s="12">
        <v>10860</v>
      </c>
      <c r="AI40" s="12">
        <v>2580</v>
      </c>
      <c r="AJ40" s="12">
        <v>450</v>
      </c>
      <c r="AK40" s="11">
        <v>1640</v>
      </c>
      <c r="AL40" s="11"/>
      <c r="AM40" s="11">
        <v>190</v>
      </c>
      <c r="AN40" s="11">
        <v>18</v>
      </c>
      <c r="AO40" s="12">
        <v>2850</v>
      </c>
      <c r="AP40" s="11">
        <v>333</v>
      </c>
      <c r="AQ40" s="12">
        <v>18830</v>
      </c>
      <c r="AR40" s="12">
        <v>9880</v>
      </c>
      <c r="AS40" s="12">
        <v>70660</v>
      </c>
      <c r="AT40" s="12">
        <v>49260</v>
      </c>
      <c r="AU40" s="12">
        <v>132260</v>
      </c>
      <c r="AV40" s="12">
        <v>2606300</v>
      </c>
      <c r="AW40" s="11"/>
      <c r="AX40" s="12"/>
      <c r="AY40" s="12">
        <v>39260</v>
      </c>
      <c r="AZ40" s="11">
        <v>1990</v>
      </c>
      <c r="BA40" s="12">
        <v>2850</v>
      </c>
      <c r="BB40" s="12"/>
      <c r="BC40" s="11"/>
      <c r="BD40" s="12"/>
      <c r="BE40" s="12">
        <v>39260</v>
      </c>
      <c r="BF40" s="11"/>
      <c r="BG40" s="13"/>
      <c r="BH40" s="14">
        <f t="shared" si="1"/>
        <v>976817</v>
      </c>
      <c r="BI40" s="14">
        <f t="shared" si="2"/>
        <v>2606300</v>
      </c>
      <c r="BJ40" s="14">
        <f t="shared" si="3"/>
        <v>2181</v>
      </c>
      <c r="BK40" s="14">
        <f t="shared" si="4"/>
        <v>39260</v>
      </c>
      <c r="BL40" s="14">
        <f t="shared" si="5"/>
        <v>3624558</v>
      </c>
      <c r="BM40" s="15">
        <f t="shared" si="6"/>
        <v>26.94996189880256</v>
      </c>
      <c r="BN40" s="16">
        <f t="shared" si="0"/>
        <v>543.6565171741413</v>
      </c>
    </row>
    <row r="41" spans="1:66" ht="12.75">
      <c r="A41" s="9" t="s">
        <v>145</v>
      </c>
      <c r="B41" s="10" t="s">
        <v>146</v>
      </c>
      <c r="C41" s="26">
        <v>95011</v>
      </c>
      <c r="D41" s="10" t="s">
        <v>67</v>
      </c>
      <c r="E41" s="10" t="s">
        <v>68</v>
      </c>
      <c r="F41" s="10" t="s">
        <v>145</v>
      </c>
      <c r="G41" s="10" t="s">
        <v>69</v>
      </c>
      <c r="H41" s="11"/>
      <c r="I41" s="12">
        <v>4667883</v>
      </c>
      <c r="J41" s="12">
        <v>2064488</v>
      </c>
      <c r="K41" s="12">
        <v>871990</v>
      </c>
      <c r="L41" s="11">
        <v>137854</v>
      </c>
      <c r="M41" s="11">
        <v>3480</v>
      </c>
      <c r="N41" s="12">
        <v>2825628</v>
      </c>
      <c r="O41" s="11"/>
      <c r="P41" s="11"/>
      <c r="Q41" s="12">
        <v>25020</v>
      </c>
      <c r="R41" s="12">
        <v>23378</v>
      </c>
      <c r="S41" s="11"/>
      <c r="T41" s="11"/>
      <c r="U41" s="11"/>
      <c r="V41" s="11">
        <v>114000</v>
      </c>
      <c r="W41" s="11"/>
      <c r="X41" s="11"/>
      <c r="Y41" s="12">
        <v>5302178</v>
      </c>
      <c r="Z41" s="12">
        <v>5236857</v>
      </c>
      <c r="AA41" s="11">
        <v>114730</v>
      </c>
      <c r="AB41" s="12">
        <v>5697254</v>
      </c>
      <c r="AC41" s="12">
        <v>189287</v>
      </c>
      <c r="AD41" s="11"/>
      <c r="AE41" s="11"/>
      <c r="AF41" s="11"/>
      <c r="AG41" s="12">
        <v>3970</v>
      </c>
      <c r="AH41" s="12">
        <v>139600</v>
      </c>
      <c r="AI41" s="12">
        <v>77464</v>
      </c>
      <c r="AJ41" s="12">
        <v>7300</v>
      </c>
      <c r="AK41" s="11">
        <v>863</v>
      </c>
      <c r="AL41" s="11"/>
      <c r="AM41" s="11"/>
      <c r="AN41" s="11">
        <v>10564</v>
      </c>
      <c r="AO41" s="12">
        <v>45510</v>
      </c>
      <c r="AP41" s="11"/>
      <c r="AQ41" s="12">
        <v>203091</v>
      </c>
      <c r="AR41" s="12">
        <v>200880</v>
      </c>
      <c r="AS41" s="12">
        <v>4760570</v>
      </c>
      <c r="AT41" s="12">
        <v>572080</v>
      </c>
      <c r="AU41" s="12">
        <v>738399</v>
      </c>
      <c r="AV41" s="12">
        <v>29414323</v>
      </c>
      <c r="AW41" s="11"/>
      <c r="AX41" s="12">
        <v>5140550</v>
      </c>
      <c r="AY41" s="12">
        <v>302820</v>
      </c>
      <c r="AZ41" s="11">
        <v>19410</v>
      </c>
      <c r="BA41" s="12">
        <v>45510</v>
      </c>
      <c r="BB41" s="12"/>
      <c r="BC41" s="11"/>
      <c r="BD41" s="12">
        <v>57380</v>
      </c>
      <c r="BE41" s="12">
        <v>302820</v>
      </c>
      <c r="BF41" s="11">
        <v>4849120</v>
      </c>
      <c r="BG41" s="13">
        <v>19410</v>
      </c>
      <c r="BH41" s="14">
        <f>H41+I41+J41+K41+L41+M41+N41+Q41+R41++U41+V41+X41+Y41+Z41+AA41+AB41+AC41+AG41+AH41+AI41+AJ41+AQ41+AR41+AS41+AT41+AU41+BA41+BD41+BB41</f>
        <v>34080271</v>
      </c>
      <c r="BI41" s="14">
        <f t="shared" si="2"/>
        <v>29414323</v>
      </c>
      <c r="BJ41" s="14">
        <f t="shared" si="3"/>
        <v>11427</v>
      </c>
      <c r="BK41" s="14">
        <f>BE41+BG41+AW41</f>
        <v>322230</v>
      </c>
      <c r="BL41" s="14">
        <f t="shared" si="5"/>
        <v>63828251</v>
      </c>
      <c r="BM41" s="15">
        <f t="shared" si="6"/>
        <v>53.393709628672106</v>
      </c>
      <c r="BN41" s="16">
        <f t="shared" si="0"/>
        <v>671.7985391165233</v>
      </c>
    </row>
    <row r="42" spans="1:66" ht="12.75">
      <c r="A42" s="9" t="s">
        <v>147</v>
      </c>
      <c r="B42" s="10" t="s">
        <v>148</v>
      </c>
      <c r="C42" s="26">
        <v>2925</v>
      </c>
      <c r="D42" s="10" t="s">
        <v>67</v>
      </c>
      <c r="E42" s="10" t="s">
        <v>68</v>
      </c>
      <c r="F42" s="10" t="s">
        <v>147</v>
      </c>
      <c r="G42" s="10" t="s">
        <v>69</v>
      </c>
      <c r="H42" s="11"/>
      <c r="I42" s="12">
        <v>1500</v>
      </c>
      <c r="J42" s="12">
        <v>69795</v>
      </c>
      <c r="K42" s="12"/>
      <c r="L42" s="11"/>
      <c r="M42" s="11"/>
      <c r="N42" s="12">
        <v>12600</v>
      </c>
      <c r="O42" s="11"/>
      <c r="P42" s="11"/>
      <c r="Q42" s="12"/>
      <c r="R42" s="12"/>
      <c r="S42" s="11"/>
      <c r="T42" s="11"/>
      <c r="U42" s="11"/>
      <c r="V42" s="11"/>
      <c r="W42" s="11"/>
      <c r="X42" s="11"/>
      <c r="Y42" s="12"/>
      <c r="Z42" s="12">
        <v>78019</v>
      </c>
      <c r="AA42" s="11"/>
      <c r="AB42" s="12"/>
      <c r="AC42" s="12">
        <v>7155</v>
      </c>
      <c r="AD42" s="11"/>
      <c r="AE42" s="11"/>
      <c r="AF42" s="11"/>
      <c r="AG42" s="12"/>
      <c r="AH42" s="12"/>
      <c r="AI42" s="12">
        <v>125</v>
      </c>
      <c r="AJ42" s="12"/>
      <c r="AK42" s="11"/>
      <c r="AL42" s="11"/>
      <c r="AM42" s="11"/>
      <c r="AN42" s="11"/>
      <c r="AO42" s="12"/>
      <c r="AP42" s="11"/>
      <c r="AQ42" s="12"/>
      <c r="AR42" s="12"/>
      <c r="AS42" s="12">
        <v>8740</v>
      </c>
      <c r="AT42" s="12"/>
      <c r="AU42" s="12">
        <v>52630</v>
      </c>
      <c r="AV42" s="12">
        <v>950640</v>
      </c>
      <c r="AW42" s="11"/>
      <c r="AX42" s="12"/>
      <c r="AY42" s="12">
        <v>23180</v>
      </c>
      <c r="AZ42" s="11"/>
      <c r="BA42" s="12"/>
      <c r="BB42" s="12"/>
      <c r="BC42" s="11"/>
      <c r="BD42" s="12"/>
      <c r="BE42" s="12">
        <v>23180</v>
      </c>
      <c r="BF42" s="11"/>
      <c r="BG42" s="13"/>
      <c r="BH42" s="14">
        <f t="shared" si="1"/>
        <v>230564</v>
      </c>
      <c r="BI42" s="14">
        <f t="shared" si="2"/>
        <v>950640</v>
      </c>
      <c r="BJ42" s="14">
        <f t="shared" si="3"/>
        <v>0</v>
      </c>
      <c r="BK42" s="14">
        <f t="shared" si="4"/>
        <v>23180</v>
      </c>
      <c r="BL42" s="14">
        <f t="shared" si="5"/>
        <v>1204384</v>
      </c>
      <c r="BM42" s="15">
        <f t="shared" si="6"/>
        <v>19.143728246140764</v>
      </c>
      <c r="BN42" s="16">
        <f t="shared" si="0"/>
        <v>411.75521367521367</v>
      </c>
    </row>
    <row r="43" spans="1:66" ht="12.75">
      <c r="A43" s="9" t="s">
        <v>149</v>
      </c>
      <c r="B43" s="10" t="s">
        <v>150</v>
      </c>
      <c r="C43" s="26">
        <v>1029</v>
      </c>
      <c r="D43" s="10" t="s">
        <v>67</v>
      </c>
      <c r="E43" s="10" t="s">
        <v>68</v>
      </c>
      <c r="F43" s="10" t="s">
        <v>149</v>
      </c>
      <c r="G43" s="10" t="s">
        <v>69</v>
      </c>
      <c r="H43" s="11"/>
      <c r="I43" s="12">
        <v>5778</v>
      </c>
      <c r="J43" s="12">
        <v>12257</v>
      </c>
      <c r="K43" s="12"/>
      <c r="L43" s="11">
        <v>1287</v>
      </c>
      <c r="M43" s="11"/>
      <c r="N43" s="12">
        <v>8863</v>
      </c>
      <c r="O43" s="11"/>
      <c r="P43" s="11"/>
      <c r="Q43" s="12">
        <v>614</v>
      </c>
      <c r="R43" s="12"/>
      <c r="S43" s="11"/>
      <c r="T43" s="11"/>
      <c r="U43" s="11"/>
      <c r="V43" s="11"/>
      <c r="W43" s="11"/>
      <c r="X43" s="11"/>
      <c r="Y43" s="12"/>
      <c r="Z43" s="12">
        <v>25011</v>
      </c>
      <c r="AA43" s="11">
        <v>12353</v>
      </c>
      <c r="AB43" s="12">
        <v>29378</v>
      </c>
      <c r="AC43" s="12">
        <v>627</v>
      </c>
      <c r="AD43" s="11"/>
      <c r="AE43" s="11"/>
      <c r="AF43" s="11"/>
      <c r="AG43" s="12"/>
      <c r="AH43" s="12">
        <v>732</v>
      </c>
      <c r="AI43" s="12"/>
      <c r="AJ43" s="12"/>
      <c r="AK43" s="11"/>
      <c r="AL43" s="11"/>
      <c r="AM43" s="11">
        <v>33</v>
      </c>
      <c r="AN43" s="11">
        <v>8</v>
      </c>
      <c r="AO43" s="12">
        <v>142</v>
      </c>
      <c r="AP43" s="11">
        <v>47</v>
      </c>
      <c r="AQ43" s="12">
        <v>1402</v>
      </c>
      <c r="AR43" s="12">
        <v>459</v>
      </c>
      <c r="AS43" s="12">
        <v>1686</v>
      </c>
      <c r="AT43" s="12">
        <v>867</v>
      </c>
      <c r="AU43" s="12">
        <v>5156</v>
      </c>
      <c r="AV43" s="12">
        <v>296726</v>
      </c>
      <c r="AW43" s="11"/>
      <c r="AX43" s="12"/>
      <c r="AY43" s="12">
        <v>11203</v>
      </c>
      <c r="AZ43" s="11"/>
      <c r="BA43" s="12">
        <v>142</v>
      </c>
      <c r="BB43" s="12"/>
      <c r="BC43" s="11"/>
      <c r="BD43" s="12"/>
      <c r="BE43" s="12">
        <v>11203</v>
      </c>
      <c r="BF43" s="11"/>
      <c r="BG43" s="13"/>
      <c r="BH43" s="14">
        <f t="shared" si="1"/>
        <v>106612</v>
      </c>
      <c r="BI43" s="14">
        <f t="shared" si="2"/>
        <v>296726</v>
      </c>
      <c r="BJ43" s="14">
        <f t="shared" si="3"/>
        <v>88</v>
      </c>
      <c r="BK43" s="14">
        <f t="shared" si="4"/>
        <v>11203</v>
      </c>
      <c r="BL43" s="14">
        <f t="shared" si="5"/>
        <v>414629</v>
      </c>
      <c r="BM43" s="15">
        <f t="shared" si="6"/>
        <v>25.712625021404676</v>
      </c>
      <c r="BN43" s="16">
        <f t="shared" si="0"/>
        <v>402.9436345966958</v>
      </c>
    </row>
    <row r="44" spans="1:66" ht="12.75">
      <c r="A44" s="9" t="s">
        <v>151</v>
      </c>
      <c r="B44" s="10" t="s">
        <v>152</v>
      </c>
      <c r="C44" s="26">
        <v>2150</v>
      </c>
      <c r="D44" s="10" t="s">
        <v>67</v>
      </c>
      <c r="E44" s="10" t="s">
        <v>68</v>
      </c>
      <c r="F44" s="10" t="s">
        <v>151</v>
      </c>
      <c r="G44" s="10" t="s">
        <v>69</v>
      </c>
      <c r="H44" s="11"/>
      <c r="I44" s="12">
        <v>58220</v>
      </c>
      <c r="J44" s="12">
        <v>61668</v>
      </c>
      <c r="K44" s="12"/>
      <c r="L44" s="11">
        <v>5493</v>
      </c>
      <c r="M44" s="11"/>
      <c r="N44" s="12">
        <v>64121</v>
      </c>
      <c r="O44" s="11"/>
      <c r="P44" s="11"/>
      <c r="Q44" s="12">
        <v>3128</v>
      </c>
      <c r="R44" s="12">
        <v>32</v>
      </c>
      <c r="S44" s="11"/>
      <c r="T44" s="11"/>
      <c r="U44" s="11"/>
      <c r="V44" s="11"/>
      <c r="W44" s="11"/>
      <c r="X44" s="11"/>
      <c r="Y44" s="12">
        <v>2066</v>
      </c>
      <c r="Z44" s="12">
        <v>80514</v>
      </c>
      <c r="AA44" s="11"/>
      <c r="AB44" s="12">
        <v>91871</v>
      </c>
      <c r="AC44" s="12">
        <v>1502</v>
      </c>
      <c r="AD44" s="11"/>
      <c r="AE44" s="11"/>
      <c r="AF44" s="11"/>
      <c r="AG44" s="12">
        <v>30</v>
      </c>
      <c r="AH44" s="12">
        <v>2719</v>
      </c>
      <c r="AI44" s="12">
        <v>184</v>
      </c>
      <c r="AJ44" s="12">
        <v>124</v>
      </c>
      <c r="AK44" s="11"/>
      <c r="AL44" s="11"/>
      <c r="AM44" s="11"/>
      <c r="AN44" s="11">
        <v>159</v>
      </c>
      <c r="AO44" s="12">
        <v>809</v>
      </c>
      <c r="AP44" s="11"/>
      <c r="AQ44" s="12">
        <v>2519</v>
      </c>
      <c r="AR44" s="12">
        <v>3564</v>
      </c>
      <c r="AS44" s="12">
        <v>27082</v>
      </c>
      <c r="AT44" s="12">
        <v>5160</v>
      </c>
      <c r="AU44" s="12">
        <v>36196</v>
      </c>
      <c r="AV44" s="12">
        <v>630922</v>
      </c>
      <c r="AW44" s="11"/>
      <c r="AX44" s="12">
        <v>12615</v>
      </c>
      <c r="AY44" s="12">
        <v>32651</v>
      </c>
      <c r="AZ44" s="11"/>
      <c r="BA44" s="12">
        <v>809</v>
      </c>
      <c r="BB44" s="12"/>
      <c r="BC44" s="11"/>
      <c r="BD44" s="12"/>
      <c r="BE44" s="12">
        <v>32651</v>
      </c>
      <c r="BF44" s="11"/>
      <c r="BG44" s="13"/>
      <c r="BH44" s="14">
        <f t="shared" si="1"/>
        <v>447002</v>
      </c>
      <c r="BI44" s="14">
        <f t="shared" si="2"/>
        <v>630922</v>
      </c>
      <c r="BJ44" s="14">
        <f t="shared" si="3"/>
        <v>159</v>
      </c>
      <c r="BK44" s="14">
        <f t="shared" si="4"/>
        <v>32651</v>
      </c>
      <c r="BL44" s="14">
        <f t="shared" si="5"/>
        <v>1110734</v>
      </c>
      <c r="BM44" s="15">
        <f t="shared" si="6"/>
        <v>40.24383875887476</v>
      </c>
      <c r="BN44" s="16">
        <f t="shared" si="0"/>
        <v>516.6204651162791</v>
      </c>
    </row>
    <row r="45" spans="1:66" ht="12.75">
      <c r="A45" s="9" t="s">
        <v>153</v>
      </c>
      <c r="B45" s="10" t="s">
        <v>154</v>
      </c>
      <c r="C45" s="26">
        <v>711</v>
      </c>
      <c r="D45" s="10" t="s">
        <v>67</v>
      </c>
      <c r="E45" s="10" t="s">
        <v>68</v>
      </c>
      <c r="F45" s="10" t="s">
        <v>153</v>
      </c>
      <c r="G45" s="10" t="s">
        <v>69</v>
      </c>
      <c r="H45" s="11"/>
      <c r="I45" s="12">
        <v>2056</v>
      </c>
      <c r="J45" s="12">
        <v>20286</v>
      </c>
      <c r="K45" s="12"/>
      <c r="L45" s="11">
        <v>1808</v>
      </c>
      <c r="M45" s="11"/>
      <c r="N45" s="12">
        <v>21094</v>
      </c>
      <c r="O45" s="11"/>
      <c r="P45" s="11"/>
      <c r="Q45" s="12">
        <v>1029</v>
      </c>
      <c r="R45" s="12">
        <v>11</v>
      </c>
      <c r="S45" s="11"/>
      <c r="T45" s="11"/>
      <c r="U45" s="11"/>
      <c r="V45" s="11"/>
      <c r="W45" s="11"/>
      <c r="X45" s="11"/>
      <c r="Y45" s="12">
        <v>680</v>
      </c>
      <c r="Z45" s="12">
        <v>26487</v>
      </c>
      <c r="AA45" s="11"/>
      <c r="AB45" s="12">
        <v>30225</v>
      </c>
      <c r="AC45" s="12">
        <v>495</v>
      </c>
      <c r="AD45" s="11"/>
      <c r="AE45" s="11"/>
      <c r="AF45" s="11"/>
      <c r="AG45" s="12">
        <v>10</v>
      </c>
      <c r="AH45" s="12">
        <v>897</v>
      </c>
      <c r="AI45" s="12">
        <v>60</v>
      </c>
      <c r="AJ45" s="12">
        <v>41</v>
      </c>
      <c r="AK45" s="11">
        <v>62</v>
      </c>
      <c r="AL45" s="11"/>
      <c r="AM45" s="11"/>
      <c r="AN45" s="11">
        <v>52</v>
      </c>
      <c r="AO45" s="12">
        <v>266</v>
      </c>
      <c r="AP45" s="11"/>
      <c r="AQ45" s="12">
        <v>829</v>
      </c>
      <c r="AR45" s="12">
        <v>1172</v>
      </c>
      <c r="AS45" s="12">
        <v>8908</v>
      </c>
      <c r="AT45" s="12">
        <v>1697</v>
      </c>
      <c r="AU45" s="12">
        <v>11906</v>
      </c>
      <c r="AV45" s="12">
        <v>207561</v>
      </c>
      <c r="AW45" s="11"/>
      <c r="AX45" s="12">
        <v>4150</v>
      </c>
      <c r="AY45" s="12">
        <v>10742</v>
      </c>
      <c r="AZ45" s="11"/>
      <c r="BA45" s="12">
        <v>266</v>
      </c>
      <c r="BB45" s="12"/>
      <c r="BC45" s="11"/>
      <c r="BD45" s="12"/>
      <c r="BE45" s="12">
        <v>10742</v>
      </c>
      <c r="BF45" s="11"/>
      <c r="BG45" s="13"/>
      <c r="BH45" s="14">
        <f t="shared" si="1"/>
        <v>129957</v>
      </c>
      <c r="BI45" s="14">
        <f t="shared" si="2"/>
        <v>207561</v>
      </c>
      <c r="BJ45" s="14">
        <f t="shared" si="3"/>
        <v>114</v>
      </c>
      <c r="BK45" s="14">
        <f t="shared" si="4"/>
        <v>10742</v>
      </c>
      <c r="BL45" s="14">
        <f t="shared" si="5"/>
        <v>348374</v>
      </c>
      <c r="BM45" s="15">
        <f t="shared" si="6"/>
        <v>37.30387457158112</v>
      </c>
      <c r="BN45" s="16">
        <f t="shared" si="0"/>
        <v>489.9774964838256</v>
      </c>
    </row>
    <row r="46" spans="1:66" ht="12.75">
      <c r="A46" s="9" t="s">
        <v>155</v>
      </c>
      <c r="B46" s="10" t="s">
        <v>156</v>
      </c>
      <c r="C46" s="26">
        <v>2118</v>
      </c>
      <c r="D46" s="10" t="s">
        <v>67</v>
      </c>
      <c r="E46" s="10" t="s">
        <v>68</v>
      </c>
      <c r="F46" s="10" t="s">
        <v>155</v>
      </c>
      <c r="G46" s="10" t="s">
        <v>69</v>
      </c>
      <c r="H46" s="11"/>
      <c r="I46" s="12">
        <v>24228</v>
      </c>
      <c r="J46" s="12">
        <v>28620</v>
      </c>
      <c r="K46" s="12"/>
      <c r="L46" s="11">
        <v>740</v>
      </c>
      <c r="M46" s="11"/>
      <c r="N46" s="12">
        <v>68960</v>
      </c>
      <c r="O46" s="11"/>
      <c r="P46" s="11"/>
      <c r="Q46" s="12">
        <v>9580</v>
      </c>
      <c r="R46" s="12">
        <v>85</v>
      </c>
      <c r="S46" s="11"/>
      <c r="T46" s="11"/>
      <c r="U46" s="11"/>
      <c r="V46" s="11"/>
      <c r="W46" s="11"/>
      <c r="X46" s="11"/>
      <c r="Y46" s="12"/>
      <c r="Z46" s="12">
        <v>65120</v>
      </c>
      <c r="AA46" s="11"/>
      <c r="AB46" s="12">
        <v>33230</v>
      </c>
      <c r="AC46" s="12">
        <v>1543</v>
      </c>
      <c r="AD46" s="11"/>
      <c r="AE46" s="11"/>
      <c r="AF46" s="11"/>
      <c r="AG46" s="12"/>
      <c r="AH46" s="12">
        <v>5280</v>
      </c>
      <c r="AI46" s="12">
        <v>670</v>
      </c>
      <c r="AJ46" s="12"/>
      <c r="AK46" s="11"/>
      <c r="AL46" s="11"/>
      <c r="AM46" s="11"/>
      <c r="AN46" s="11">
        <v>50</v>
      </c>
      <c r="AO46" s="12"/>
      <c r="AP46" s="11"/>
      <c r="AQ46" s="12">
        <v>7900</v>
      </c>
      <c r="AR46" s="12">
        <v>1580</v>
      </c>
      <c r="AS46" s="12">
        <v>42580</v>
      </c>
      <c r="AT46" s="12">
        <v>7720</v>
      </c>
      <c r="AU46" s="12">
        <v>3350</v>
      </c>
      <c r="AV46" s="12">
        <v>753991</v>
      </c>
      <c r="AW46" s="11"/>
      <c r="AX46" s="12"/>
      <c r="AY46" s="12">
        <v>44600</v>
      </c>
      <c r="AZ46" s="11">
        <v>530</v>
      </c>
      <c r="BA46" s="12"/>
      <c r="BB46" s="12"/>
      <c r="BC46" s="11"/>
      <c r="BD46" s="12"/>
      <c r="BE46" s="12">
        <v>44600</v>
      </c>
      <c r="BF46" s="11"/>
      <c r="BG46" s="13">
        <v>530</v>
      </c>
      <c r="BH46" s="14">
        <f t="shared" si="1"/>
        <v>301186</v>
      </c>
      <c r="BI46" s="14">
        <f t="shared" si="2"/>
        <v>753991</v>
      </c>
      <c r="BJ46" s="14">
        <f t="shared" si="3"/>
        <v>50</v>
      </c>
      <c r="BK46" s="14">
        <f t="shared" si="4"/>
        <v>45130</v>
      </c>
      <c r="BL46" s="14">
        <f t="shared" si="5"/>
        <v>1100357</v>
      </c>
      <c r="BM46" s="15">
        <f t="shared" si="6"/>
        <v>27.37166210602559</v>
      </c>
      <c r="BN46" s="16">
        <f t="shared" si="0"/>
        <v>519.5264400377715</v>
      </c>
    </row>
    <row r="47" spans="1:66" ht="12.75">
      <c r="A47" s="9" t="s">
        <v>157</v>
      </c>
      <c r="B47" s="10" t="s">
        <v>158</v>
      </c>
      <c r="C47" s="26">
        <v>6870</v>
      </c>
      <c r="D47" s="10" t="s">
        <v>67</v>
      </c>
      <c r="E47" s="10" t="s">
        <v>68</v>
      </c>
      <c r="F47" s="10" t="s">
        <v>157</v>
      </c>
      <c r="G47" s="10" t="s">
        <v>69</v>
      </c>
      <c r="H47" s="11"/>
      <c r="I47" s="12">
        <v>94664</v>
      </c>
      <c r="J47" s="12">
        <v>64476</v>
      </c>
      <c r="K47" s="12"/>
      <c r="L47" s="11"/>
      <c r="M47" s="11"/>
      <c r="N47" s="12">
        <v>116583</v>
      </c>
      <c r="O47" s="11"/>
      <c r="P47" s="11"/>
      <c r="Q47" s="12">
        <v>1010</v>
      </c>
      <c r="R47" s="12"/>
      <c r="S47" s="11"/>
      <c r="T47" s="11"/>
      <c r="U47" s="11">
        <v>880</v>
      </c>
      <c r="V47" s="11"/>
      <c r="W47" s="11"/>
      <c r="X47" s="11"/>
      <c r="Y47" s="12"/>
      <c r="Z47" s="12">
        <v>132693</v>
      </c>
      <c r="AA47" s="11"/>
      <c r="AB47" s="12"/>
      <c r="AC47" s="12">
        <v>7810</v>
      </c>
      <c r="AD47" s="11">
        <v>10</v>
      </c>
      <c r="AE47" s="11"/>
      <c r="AF47" s="11"/>
      <c r="AG47" s="12">
        <v>8</v>
      </c>
      <c r="AH47" s="12">
        <v>6960</v>
      </c>
      <c r="AI47" s="12">
        <v>20</v>
      </c>
      <c r="AJ47" s="12">
        <v>10</v>
      </c>
      <c r="AK47" s="11">
        <v>155</v>
      </c>
      <c r="AL47" s="11"/>
      <c r="AM47" s="11">
        <v>154</v>
      </c>
      <c r="AN47" s="11">
        <v>13</v>
      </c>
      <c r="AO47" s="12">
        <v>120</v>
      </c>
      <c r="AP47" s="11">
        <v>229</v>
      </c>
      <c r="AQ47" s="12">
        <v>11878</v>
      </c>
      <c r="AR47" s="12">
        <v>6125</v>
      </c>
      <c r="AS47" s="12">
        <v>14290</v>
      </c>
      <c r="AT47" s="12">
        <v>7368</v>
      </c>
      <c r="AU47" s="12">
        <v>346351</v>
      </c>
      <c r="AV47" s="12">
        <v>2715760</v>
      </c>
      <c r="AW47" s="11">
        <v>1870</v>
      </c>
      <c r="AX47" s="12">
        <v>109850</v>
      </c>
      <c r="AY47" s="12">
        <v>32593</v>
      </c>
      <c r="AZ47" s="11">
        <v>170</v>
      </c>
      <c r="BA47" s="12"/>
      <c r="BB47" s="12"/>
      <c r="BC47" s="11">
        <v>120</v>
      </c>
      <c r="BD47" s="12"/>
      <c r="BE47" s="12">
        <v>32593</v>
      </c>
      <c r="BF47" s="11"/>
      <c r="BG47" s="13">
        <v>170</v>
      </c>
      <c r="BH47" s="14">
        <f t="shared" si="1"/>
        <v>811126</v>
      </c>
      <c r="BI47" s="14">
        <f t="shared" si="2"/>
        <v>2715760</v>
      </c>
      <c r="BJ47" s="14">
        <f t="shared" si="3"/>
        <v>681</v>
      </c>
      <c r="BK47" s="14">
        <f t="shared" si="4"/>
        <v>34633</v>
      </c>
      <c r="BL47" s="14">
        <f t="shared" si="5"/>
        <v>3562200</v>
      </c>
      <c r="BM47" s="15">
        <f t="shared" si="6"/>
        <v>22.77036662736511</v>
      </c>
      <c r="BN47" s="16">
        <f t="shared" si="0"/>
        <v>518.5152838427948</v>
      </c>
    </row>
    <row r="48" spans="1:66" ht="12.75">
      <c r="A48" s="9" t="s">
        <v>159</v>
      </c>
      <c r="B48" s="10" t="s">
        <v>160</v>
      </c>
      <c r="C48" s="26">
        <v>4976</v>
      </c>
      <c r="D48" s="10" t="s">
        <v>67</v>
      </c>
      <c r="E48" s="10" t="s">
        <v>68</v>
      </c>
      <c r="F48" s="10" t="s">
        <v>159</v>
      </c>
      <c r="G48" s="10" t="s">
        <v>69</v>
      </c>
      <c r="H48" s="11">
        <v>9</v>
      </c>
      <c r="I48" s="12">
        <v>57261</v>
      </c>
      <c r="J48" s="12">
        <v>74090</v>
      </c>
      <c r="K48" s="12"/>
      <c r="L48" s="11">
        <v>8796</v>
      </c>
      <c r="M48" s="11"/>
      <c r="N48" s="12">
        <v>89565</v>
      </c>
      <c r="O48" s="11"/>
      <c r="P48" s="11"/>
      <c r="Q48" s="12">
        <v>1458</v>
      </c>
      <c r="R48" s="12"/>
      <c r="S48" s="11"/>
      <c r="T48" s="11"/>
      <c r="U48" s="11">
        <v>1355</v>
      </c>
      <c r="V48" s="11"/>
      <c r="W48" s="11"/>
      <c r="X48" s="11"/>
      <c r="Y48" s="12"/>
      <c r="Z48" s="12">
        <v>144435</v>
      </c>
      <c r="AA48" s="11"/>
      <c r="AB48" s="12">
        <v>172140</v>
      </c>
      <c r="AC48" s="12">
        <v>2365</v>
      </c>
      <c r="AD48" s="11"/>
      <c r="AE48" s="11"/>
      <c r="AF48" s="11"/>
      <c r="AG48" s="12">
        <v>3</v>
      </c>
      <c r="AH48" s="12">
        <v>5690</v>
      </c>
      <c r="AI48" s="12">
        <v>172</v>
      </c>
      <c r="AJ48" s="12">
        <v>25</v>
      </c>
      <c r="AK48" s="11">
        <v>132</v>
      </c>
      <c r="AL48" s="11">
        <v>10</v>
      </c>
      <c r="AM48" s="11">
        <v>134</v>
      </c>
      <c r="AN48" s="11">
        <v>13</v>
      </c>
      <c r="AO48" s="12">
        <v>310</v>
      </c>
      <c r="AP48" s="11">
        <v>224</v>
      </c>
      <c r="AQ48" s="12">
        <v>10273</v>
      </c>
      <c r="AR48" s="12">
        <v>4660</v>
      </c>
      <c r="AS48" s="12">
        <v>15778</v>
      </c>
      <c r="AT48" s="12">
        <v>10112</v>
      </c>
      <c r="AU48" s="12">
        <v>158290</v>
      </c>
      <c r="AV48" s="12">
        <v>860430</v>
      </c>
      <c r="AW48" s="11"/>
      <c r="AX48" s="12"/>
      <c r="AY48" s="12">
        <v>51056</v>
      </c>
      <c r="AZ48" s="11">
        <v>1900</v>
      </c>
      <c r="BA48" s="12">
        <v>310</v>
      </c>
      <c r="BB48" s="12"/>
      <c r="BC48" s="11"/>
      <c r="BD48" s="12"/>
      <c r="BE48" s="12">
        <v>51056</v>
      </c>
      <c r="BF48" s="11"/>
      <c r="BG48" s="13">
        <v>1900</v>
      </c>
      <c r="BH48" s="14">
        <f t="shared" si="1"/>
        <v>756787</v>
      </c>
      <c r="BI48" s="14">
        <f t="shared" si="2"/>
        <v>860430</v>
      </c>
      <c r="BJ48" s="14">
        <f t="shared" si="3"/>
        <v>513</v>
      </c>
      <c r="BK48" s="14">
        <f t="shared" si="4"/>
        <v>52956</v>
      </c>
      <c r="BL48" s="14">
        <f t="shared" si="5"/>
        <v>1670686</v>
      </c>
      <c r="BM48" s="15">
        <f t="shared" si="6"/>
        <v>45.297979392896096</v>
      </c>
      <c r="BN48" s="16">
        <f t="shared" si="0"/>
        <v>335.7487942122186</v>
      </c>
    </row>
    <row r="49" spans="1:66" ht="12.75">
      <c r="A49" s="9" t="s">
        <v>161</v>
      </c>
      <c r="B49" s="10" t="s">
        <v>162</v>
      </c>
      <c r="C49" s="26">
        <v>1449</v>
      </c>
      <c r="D49" s="10" t="s">
        <v>67</v>
      </c>
      <c r="E49" s="10" t="s">
        <v>68</v>
      </c>
      <c r="F49" s="10" t="s">
        <v>161</v>
      </c>
      <c r="G49" s="10" t="s">
        <v>69</v>
      </c>
      <c r="H49" s="11"/>
      <c r="I49" s="12">
        <v>8346</v>
      </c>
      <c r="J49" s="12">
        <v>17967</v>
      </c>
      <c r="K49" s="12"/>
      <c r="L49" s="11">
        <v>1859</v>
      </c>
      <c r="M49" s="11"/>
      <c r="N49" s="12">
        <v>19546</v>
      </c>
      <c r="O49" s="11"/>
      <c r="P49" s="11"/>
      <c r="Q49" s="12">
        <v>739</v>
      </c>
      <c r="R49" s="12"/>
      <c r="S49" s="11"/>
      <c r="T49" s="11"/>
      <c r="U49" s="11">
        <v>70</v>
      </c>
      <c r="V49" s="11"/>
      <c r="W49" s="11"/>
      <c r="X49" s="11"/>
      <c r="Y49" s="12"/>
      <c r="Z49" s="12">
        <v>31724</v>
      </c>
      <c r="AA49" s="11">
        <v>17843</v>
      </c>
      <c r="AB49" s="12">
        <v>42435</v>
      </c>
      <c r="AC49" s="12">
        <v>3351</v>
      </c>
      <c r="AD49" s="11"/>
      <c r="AE49" s="11"/>
      <c r="AF49" s="11"/>
      <c r="AG49" s="12"/>
      <c r="AH49" s="12">
        <v>1804</v>
      </c>
      <c r="AI49" s="12"/>
      <c r="AJ49" s="12"/>
      <c r="AK49" s="11"/>
      <c r="AL49" s="11"/>
      <c r="AM49" s="11">
        <v>63</v>
      </c>
      <c r="AN49" s="11">
        <v>8</v>
      </c>
      <c r="AO49" s="12">
        <v>205</v>
      </c>
      <c r="AP49" s="11">
        <v>82</v>
      </c>
      <c r="AQ49" s="12">
        <v>1707</v>
      </c>
      <c r="AR49" s="12">
        <v>960</v>
      </c>
      <c r="AS49" s="12">
        <v>1526</v>
      </c>
      <c r="AT49" s="12">
        <v>695</v>
      </c>
      <c r="AU49" s="12">
        <v>5909</v>
      </c>
      <c r="AV49" s="12">
        <v>433976</v>
      </c>
      <c r="AW49" s="11"/>
      <c r="AX49" s="12"/>
      <c r="AY49" s="12">
        <v>13350</v>
      </c>
      <c r="AZ49" s="11"/>
      <c r="BA49" s="12">
        <v>205</v>
      </c>
      <c r="BB49" s="12"/>
      <c r="BC49" s="11">
        <v>80</v>
      </c>
      <c r="BD49" s="12"/>
      <c r="BE49" s="12">
        <v>13350</v>
      </c>
      <c r="BF49" s="11"/>
      <c r="BG49" s="13"/>
      <c r="BH49" s="14">
        <f t="shared" si="1"/>
        <v>156686</v>
      </c>
      <c r="BI49" s="14">
        <f t="shared" si="2"/>
        <v>433976</v>
      </c>
      <c r="BJ49" s="14">
        <f t="shared" si="3"/>
        <v>233</v>
      </c>
      <c r="BK49" s="14">
        <f t="shared" si="4"/>
        <v>13350</v>
      </c>
      <c r="BL49" s="14">
        <f t="shared" si="5"/>
        <v>604245</v>
      </c>
      <c r="BM49" s="15">
        <f t="shared" si="6"/>
        <v>25.93087241102533</v>
      </c>
      <c r="BN49" s="16">
        <f t="shared" si="0"/>
        <v>417.00828157349895</v>
      </c>
    </row>
    <row r="50" spans="1:66" ht="12.75">
      <c r="A50" s="9" t="s">
        <v>163</v>
      </c>
      <c r="B50" s="10" t="s">
        <v>164</v>
      </c>
      <c r="C50" s="26">
        <v>3551</v>
      </c>
      <c r="D50" s="10" t="s">
        <v>67</v>
      </c>
      <c r="E50" s="10" t="s">
        <v>68</v>
      </c>
      <c r="F50" s="10" t="s">
        <v>163</v>
      </c>
      <c r="G50" s="10" t="s">
        <v>69</v>
      </c>
      <c r="H50" s="11"/>
      <c r="I50" s="12"/>
      <c r="J50" s="12">
        <v>82760</v>
      </c>
      <c r="K50" s="12"/>
      <c r="L50" s="11">
        <v>21590</v>
      </c>
      <c r="M50" s="11"/>
      <c r="N50" s="12"/>
      <c r="O50" s="11"/>
      <c r="P50" s="11"/>
      <c r="Q50" s="12"/>
      <c r="R50" s="12"/>
      <c r="S50" s="11"/>
      <c r="T50" s="11"/>
      <c r="U50" s="11"/>
      <c r="V50" s="11"/>
      <c r="W50" s="11"/>
      <c r="X50" s="11"/>
      <c r="Y50" s="12"/>
      <c r="Z50" s="12">
        <v>183890</v>
      </c>
      <c r="AA50" s="11">
        <v>110560</v>
      </c>
      <c r="AB50" s="12">
        <v>298470</v>
      </c>
      <c r="AC50" s="12"/>
      <c r="AD50" s="11"/>
      <c r="AE50" s="11"/>
      <c r="AF50" s="11"/>
      <c r="AG50" s="12">
        <v>67</v>
      </c>
      <c r="AH50" s="12">
        <v>5780</v>
      </c>
      <c r="AI50" s="12">
        <v>360</v>
      </c>
      <c r="AJ50" s="12"/>
      <c r="AK50" s="11"/>
      <c r="AL50" s="11"/>
      <c r="AM50" s="11"/>
      <c r="AN50" s="11">
        <v>1630</v>
      </c>
      <c r="AO50" s="12">
        <v>3150</v>
      </c>
      <c r="AP50" s="11"/>
      <c r="AQ50" s="12">
        <v>9325</v>
      </c>
      <c r="AR50" s="12">
        <v>10670</v>
      </c>
      <c r="AS50" s="12">
        <v>38330</v>
      </c>
      <c r="AT50" s="12">
        <v>21810</v>
      </c>
      <c r="AU50" s="12">
        <v>83730</v>
      </c>
      <c r="AV50" s="12">
        <v>370610</v>
      </c>
      <c r="AW50" s="11"/>
      <c r="AX50" s="12"/>
      <c r="AY50" s="12">
        <v>60880</v>
      </c>
      <c r="AZ50" s="11"/>
      <c r="BA50" s="12"/>
      <c r="BB50" s="12">
        <v>3150</v>
      </c>
      <c r="BC50" s="11">
        <v>0</v>
      </c>
      <c r="BD50" s="12"/>
      <c r="BE50" s="12">
        <v>60880</v>
      </c>
      <c r="BF50" s="11"/>
      <c r="BG50" s="13"/>
      <c r="BH50" s="14">
        <f t="shared" si="1"/>
        <v>870492</v>
      </c>
      <c r="BI50" s="14">
        <f t="shared" si="2"/>
        <v>370610</v>
      </c>
      <c r="BJ50" s="14">
        <f t="shared" si="3"/>
        <v>1630</v>
      </c>
      <c r="BK50" s="14">
        <f t="shared" si="4"/>
        <v>60880</v>
      </c>
      <c r="BL50" s="14">
        <f t="shared" si="5"/>
        <v>1303612</v>
      </c>
      <c r="BM50" s="15">
        <f t="shared" si="6"/>
        <v>66.7753902234714</v>
      </c>
      <c r="BN50" s="16">
        <f t="shared" si="0"/>
        <v>367.1112362714728</v>
      </c>
    </row>
    <row r="51" spans="1:66" ht="12.75">
      <c r="A51" s="9" t="s">
        <v>165</v>
      </c>
      <c r="B51" s="10" t="s">
        <v>166</v>
      </c>
      <c r="C51" s="26">
        <v>8749</v>
      </c>
      <c r="D51" s="10" t="s">
        <v>67</v>
      </c>
      <c r="E51" s="10" t="s">
        <v>68</v>
      </c>
      <c r="F51" s="10" t="s">
        <v>165</v>
      </c>
      <c r="G51" s="10" t="s">
        <v>69</v>
      </c>
      <c r="H51" s="11"/>
      <c r="I51" s="12">
        <v>575341</v>
      </c>
      <c r="J51" s="12">
        <v>212846</v>
      </c>
      <c r="K51" s="12">
        <v>4840</v>
      </c>
      <c r="L51" s="11">
        <v>7776</v>
      </c>
      <c r="M51" s="11"/>
      <c r="N51" s="12">
        <v>174791</v>
      </c>
      <c r="O51" s="11"/>
      <c r="P51" s="11"/>
      <c r="Q51" s="12"/>
      <c r="R51" s="12">
        <v>165</v>
      </c>
      <c r="S51" s="11"/>
      <c r="T51" s="11"/>
      <c r="U51" s="11"/>
      <c r="V51" s="11"/>
      <c r="W51" s="11"/>
      <c r="X51" s="11"/>
      <c r="Y51" s="12">
        <v>437809</v>
      </c>
      <c r="Z51" s="12">
        <v>290810</v>
      </c>
      <c r="AA51" s="11"/>
      <c r="AB51" s="12">
        <v>485097</v>
      </c>
      <c r="AC51" s="12">
        <v>10720</v>
      </c>
      <c r="AD51" s="11"/>
      <c r="AE51" s="11"/>
      <c r="AF51" s="11"/>
      <c r="AG51" s="12"/>
      <c r="AH51" s="12"/>
      <c r="AI51" s="12">
        <v>1085</v>
      </c>
      <c r="AJ51" s="12"/>
      <c r="AK51" s="11"/>
      <c r="AL51" s="11"/>
      <c r="AM51" s="11"/>
      <c r="AN51" s="11">
        <v>278</v>
      </c>
      <c r="AO51" s="12">
        <v>800</v>
      </c>
      <c r="AP51" s="11"/>
      <c r="AQ51" s="12"/>
      <c r="AR51" s="12"/>
      <c r="AS51" s="12">
        <v>82540</v>
      </c>
      <c r="AT51" s="12"/>
      <c r="AU51" s="12">
        <v>21893</v>
      </c>
      <c r="AV51" s="12">
        <v>2417061</v>
      </c>
      <c r="AW51" s="11"/>
      <c r="AX51" s="12">
        <v>143030</v>
      </c>
      <c r="AY51" s="12">
        <v>33580</v>
      </c>
      <c r="AZ51" s="11">
        <v>700</v>
      </c>
      <c r="BA51" s="12">
        <v>800</v>
      </c>
      <c r="BB51" s="12"/>
      <c r="BC51" s="11"/>
      <c r="BD51" s="12"/>
      <c r="BE51" s="12">
        <v>33580</v>
      </c>
      <c r="BF51" s="11"/>
      <c r="BG51" s="13">
        <v>700</v>
      </c>
      <c r="BH51" s="14">
        <f t="shared" si="1"/>
        <v>2306513</v>
      </c>
      <c r="BI51" s="14">
        <f t="shared" si="2"/>
        <v>2417061</v>
      </c>
      <c r="BJ51" s="14">
        <f t="shared" si="3"/>
        <v>278</v>
      </c>
      <c r="BK51" s="14">
        <f t="shared" si="4"/>
        <v>34280</v>
      </c>
      <c r="BL51" s="14">
        <f t="shared" si="5"/>
        <v>4758132</v>
      </c>
      <c r="BM51" s="15">
        <f t="shared" si="6"/>
        <v>48.47517891475058</v>
      </c>
      <c r="BN51" s="16">
        <f t="shared" si="0"/>
        <v>543.8486684192479</v>
      </c>
    </row>
    <row r="52" spans="1:66" ht="12.75">
      <c r="A52" s="9" t="s">
        <v>167</v>
      </c>
      <c r="B52" s="10" t="s">
        <v>168</v>
      </c>
      <c r="C52" s="26">
        <v>4138</v>
      </c>
      <c r="D52" s="10" t="s">
        <v>67</v>
      </c>
      <c r="E52" s="10" t="s">
        <v>68</v>
      </c>
      <c r="F52" s="10" t="s">
        <v>167</v>
      </c>
      <c r="G52" s="10" t="s">
        <v>69</v>
      </c>
      <c r="H52" s="11"/>
      <c r="I52" s="12">
        <v>127560</v>
      </c>
      <c r="J52" s="12">
        <v>114835</v>
      </c>
      <c r="K52" s="12">
        <v>7480</v>
      </c>
      <c r="L52" s="11"/>
      <c r="M52" s="11"/>
      <c r="N52" s="12">
        <v>110347</v>
      </c>
      <c r="O52" s="11"/>
      <c r="P52" s="11"/>
      <c r="Q52" s="12">
        <v>6280</v>
      </c>
      <c r="R52" s="12"/>
      <c r="S52" s="11"/>
      <c r="T52" s="11"/>
      <c r="U52" s="11"/>
      <c r="V52" s="11"/>
      <c r="W52" s="11"/>
      <c r="X52" s="11"/>
      <c r="Y52" s="12"/>
      <c r="Z52" s="12">
        <v>144344</v>
      </c>
      <c r="AA52" s="11"/>
      <c r="AB52" s="12">
        <v>155982</v>
      </c>
      <c r="AC52" s="12">
        <v>5150</v>
      </c>
      <c r="AD52" s="11"/>
      <c r="AE52" s="11"/>
      <c r="AF52" s="11"/>
      <c r="AG52" s="12">
        <v>230</v>
      </c>
      <c r="AH52" s="12">
        <v>4680</v>
      </c>
      <c r="AI52" s="12">
        <v>330</v>
      </c>
      <c r="AJ52" s="12">
        <v>300</v>
      </c>
      <c r="AK52" s="11"/>
      <c r="AL52" s="11"/>
      <c r="AM52" s="11"/>
      <c r="AN52" s="11"/>
      <c r="AO52" s="12">
        <v>862</v>
      </c>
      <c r="AP52" s="11"/>
      <c r="AQ52" s="12">
        <v>6090</v>
      </c>
      <c r="AR52" s="12">
        <v>5480</v>
      </c>
      <c r="AS52" s="12">
        <v>54980</v>
      </c>
      <c r="AT52" s="12">
        <v>30960</v>
      </c>
      <c r="AU52" s="12">
        <v>24279</v>
      </c>
      <c r="AV52" s="12">
        <v>1273659</v>
      </c>
      <c r="AW52" s="11"/>
      <c r="AX52" s="12">
        <v>52816</v>
      </c>
      <c r="AY52" s="12">
        <v>77970</v>
      </c>
      <c r="AZ52" s="11"/>
      <c r="BA52" s="12"/>
      <c r="BB52" s="12">
        <v>862</v>
      </c>
      <c r="BC52" s="11">
        <v>0</v>
      </c>
      <c r="BD52" s="12"/>
      <c r="BE52" s="12">
        <v>77970</v>
      </c>
      <c r="BF52" s="11"/>
      <c r="BG52" s="13"/>
      <c r="BH52" s="14">
        <f t="shared" si="1"/>
        <v>800169</v>
      </c>
      <c r="BI52" s="14">
        <f t="shared" si="2"/>
        <v>1273659</v>
      </c>
      <c r="BJ52" s="14">
        <f t="shared" si="3"/>
        <v>0</v>
      </c>
      <c r="BK52" s="14">
        <f t="shared" si="4"/>
        <v>77970</v>
      </c>
      <c r="BL52" s="14">
        <f t="shared" si="5"/>
        <v>2151798</v>
      </c>
      <c r="BM52" s="15">
        <f t="shared" si="6"/>
        <v>37.186064862965765</v>
      </c>
      <c r="BN52" s="16">
        <f t="shared" si="0"/>
        <v>520.0091831802803</v>
      </c>
    </row>
    <row r="53" spans="1:66" ht="12.75">
      <c r="A53" s="9" t="s">
        <v>169</v>
      </c>
      <c r="B53" s="10" t="s">
        <v>170</v>
      </c>
      <c r="C53" s="26">
        <v>1604</v>
      </c>
      <c r="D53" s="10" t="s">
        <v>67</v>
      </c>
      <c r="E53" s="10" t="s">
        <v>68</v>
      </c>
      <c r="F53" s="10" t="s">
        <v>169</v>
      </c>
      <c r="G53" s="10" t="s">
        <v>69</v>
      </c>
      <c r="H53" s="11"/>
      <c r="I53" s="12">
        <v>76125</v>
      </c>
      <c r="J53" s="12">
        <v>37598</v>
      </c>
      <c r="K53" s="12">
        <v>10</v>
      </c>
      <c r="L53" s="11">
        <v>6858</v>
      </c>
      <c r="M53" s="11"/>
      <c r="N53" s="12">
        <v>69832</v>
      </c>
      <c r="O53" s="11"/>
      <c r="P53" s="11"/>
      <c r="Q53" s="12">
        <v>745</v>
      </c>
      <c r="R53" s="12"/>
      <c r="S53" s="11"/>
      <c r="T53" s="11"/>
      <c r="U53" s="11"/>
      <c r="V53" s="11"/>
      <c r="W53" s="11"/>
      <c r="X53" s="11"/>
      <c r="Y53" s="12"/>
      <c r="Z53" s="12">
        <v>46850</v>
      </c>
      <c r="AA53" s="11"/>
      <c r="AB53" s="12">
        <v>165085</v>
      </c>
      <c r="AC53" s="12">
        <v>4230</v>
      </c>
      <c r="AD53" s="11"/>
      <c r="AE53" s="11"/>
      <c r="AF53" s="11"/>
      <c r="AG53" s="12"/>
      <c r="AH53" s="12">
        <v>1920</v>
      </c>
      <c r="AI53" s="12"/>
      <c r="AJ53" s="12"/>
      <c r="AK53" s="11"/>
      <c r="AL53" s="11"/>
      <c r="AM53" s="11">
        <v>96</v>
      </c>
      <c r="AN53" s="11">
        <v>7</v>
      </c>
      <c r="AO53" s="12">
        <v>70</v>
      </c>
      <c r="AP53" s="11">
        <v>185</v>
      </c>
      <c r="AQ53" s="12">
        <v>2805</v>
      </c>
      <c r="AR53" s="12">
        <v>2320</v>
      </c>
      <c r="AS53" s="12">
        <v>3040</v>
      </c>
      <c r="AT53" s="12">
        <v>2510</v>
      </c>
      <c r="AU53" s="12">
        <v>109117</v>
      </c>
      <c r="AV53" s="12">
        <v>133990</v>
      </c>
      <c r="AW53" s="11"/>
      <c r="AX53" s="12"/>
      <c r="AY53" s="12">
        <v>13430</v>
      </c>
      <c r="AZ53" s="11"/>
      <c r="BA53" s="12"/>
      <c r="BB53" s="12"/>
      <c r="BC53" s="11">
        <v>70</v>
      </c>
      <c r="BD53" s="12"/>
      <c r="BE53" s="12">
        <v>13430</v>
      </c>
      <c r="BF53" s="11"/>
      <c r="BG53" s="13"/>
      <c r="BH53" s="14">
        <f t="shared" si="1"/>
        <v>529045</v>
      </c>
      <c r="BI53" s="14">
        <f t="shared" si="2"/>
        <v>133990</v>
      </c>
      <c r="BJ53" s="14">
        <f t="shared" si="3"/>
        <v>358</v>
      </c>
      <c r="BK53" s="14">
        <f t="shared" si="4"/>
        <v>13430</v>
      </c>
      <c r="BL53" s="14">
        <f t="shared" si="5"/>
        <v>676823</v>
      </c>
      <c r="BM53" s="15">
        <f t="shared" si="6"/>
        <v>78.16593112231706</v>
      </c>
      <c r="BN53" s="16">
        <f t="shared" si="0"/>
        <v>421.95947630922694</v>
      </c>
    </row>
    <row r="54" spans="1:66" ht="12.75">
      <c r="A54" s="9" t="s">
        <v>171</v>
      </c>
      <c r="B54" s="10" t="s">
        <v>172</v>
      </c>
      <c r="C54" s="26">
        <v>3506</v>
      </c>
      <c r="D54" s="10" t="s">
        <v>67</v>
      </c>
      <c r="E54" s="10" t="s">
        <v>68</v>
      </c>
      <c r="F54" s="10" t="s">
        <v>171</v>
      </c>
      <c r="G54" s="10" t="s">
        <v>69</v>
      </c>
      <c r="H54" s="11"/>
      <c r="I54" s="12">
        <v>100340</v>
      </c>
      <c r="J54" s="12">
        <v>109411</v>
      </c>
      <c r="K54" s="12">
        <v>11620</v>
      </c>
      <c r="L54" s="11">
        <v>9008</v>
      </c>
      <c r="M54" s="11"/>
      <c r="N54" s="12">
        <v>105112</v>
      </c>
      <c r="O54" s="11"/>
      <c r="P54" s="11"/>
      <c r="Q54" s="12">
        <v>5129</v>
      </c>
      <c r="R54" s="12">
        <v>123</v>
      </c>
      <c r="S54" s="11"/>
      <c r="T54" s="11"/>
      <c r="U54" s="11"/>
      <c r="V54" s="11"/>
      <c r="W54" s="11"/>
      <c r="X54" s="11"/>
      <c r="Y54" s="12">
        <v>3386</v>
      </c>
      <c r="Z54" s="12">
        <v>131983</v>
      </c>
      <c r="AA54" s="11"/>
      <c r="AB54" s="12">
        <v>150602</v>
      </c>
      <c r="AC54" s="12">
        <v>2461</v>
      </c>
      <c r="AD54" s="11"/>
      <c r="AE54" s="11"/>
      <c r="AF54" s="11"/>
      <c r="AG54" s="12">
        <v>49</v>
      </c>
      <c r="AH54" s="12">
        <v>4457</v>
      </c>
      <c r="AI54" s="12">
        <v>742</v>
      </c>
      <c r="AJ54" s="12">
        <v>203</v>
      </c>
      <c r="AK54" s="11">
        <v>308</v>
      </c>
      <c r="AL54" s="11"/>
      <c r="AM54" s="11"/>
      <c r="AN54" s="11">
        <v>260</v>
      </c>
      <c r="AO54" s="12">
        <v>1325</v>
      </c>
      <c r="AP54" s="11"/>
      <c r="AQ54" s="12">
        <v>4131</v>
      </c>
      <c r="AR54" s="12">
        <v>5842</v>
      </c>
      <c r="AS54" s="12">
        <v>44393</v>
      </c>
      <c r="AT54" s="12">
        <v>8459</v>
      </c>
      <c r="AU54" s="12">
        <v>59336</v>
      </c>
      <c r="AV54" s="12">
        <v>1034263</v>
      </c>
      <c r="AW54" s="11"/>
      <c r="AX54" s="12">
        <v>20678</v>
      </c>
      <c r="AY54" s="12">
        <v>53524</v>
      </c>
      <c r="AZ54" s="11"/>
      <c r="BA54" s="12">
        <v>1325</v>
      </c>
      <c r="BB54" s="12"/>
      <c r="BC54" s="11"/>
      <c r="BD54" s="12"/>
      <c r="BE54" s="12">
        <v>53524</v>
      </c>
      <c r="BF54" s="11"/>
      <c r="BG54" s="13"/>
      <c r="BH54" s="14">
        <f t="shared" si="1"/>
        <v>758112</v>
      </c>
      <c r="BI54" s="14">
        <f t="shared" si="2"/>
        <v>1034263</v>
      </c>
      <c r="BJ54" s="14">
        <f t="shared" si="3"/>
        <v>568</v>
      </c>
      <c r="BK54" s="14">
        <f t="shared" si="4"/>
        <v>53524</v>
      </c>
      <c r="BL54" s="14">
        <f t="shared" si="5"/>
        <v>1846467</v>
      </c>
      <c r="BM54" s="15">
        <f t="shared" si="6"/>
        <v>41.057435632480846</v>
      </c>
      <c r="BN54" s="16">
        <f t="shared" si="0"/>
        <v>526.6591557330291</v>
      </c>
    </row>
    <row r="55" spans="1:66" ht="12.75">
      <c r="A55" s="9" t="s">
        <v>173</v>
      </c>
      <c r="B55" s="10" t="s">
        <v>174</v>
      </c>
      <c r="C55" s="26">
        <v>1476</v>
      </c>
      <c r="D55" s="10" t="s">
        <v>67</v>
      </c>
      <c r="E55" s="10" t="s">
        <v>68</v>
      </c>
      <c r="F55" s="10" t="s">
        <v>173</v>
      </c>
      <c r="G55" s="10" t="s">
        <v>69</v>
      </c>
      <c r="H55" s="11"/>
      <c r="I55" s="12"/>
      <c r="J55" s="12">
        <v>36460</v>
      </c>
      <c r="K55" s="12"/>
      <c r="L55" s="11"/>
      <c r="M55" s="11"/>
      <c r="N55" s="12">
        <v>49640</v>
      </c>
      <c r="O55" s="11"/>
      <c r="P55" s="11"/>
      <c r="Q55" s="12"/>
      <c r="R55" s="12"/>
      <c r="S55" s="11"/>
      <c r="T55" s="11"/>
      <c r="U55" s="11"/>
      <c r="V55" s="11"/>
      <c r="W55" s="11"/>
      <c r="X55" s="11"/>
      <c r="Y55" s="12"/>
      <c r="Z55" s="12">
        <v>50480</v>
      </c>
      <c r="AA55" s="11"/>
      <c r="AB55" s="12"/>
      <c r="AC55" s="12"/>
      <c r="AD55" s="11"/>
      <c r="AE55" s="11"/>
      <c r="AF55" s="11"/>
      <c r="AG55" s="12"/>
      <c r="AH55" s="12"/>
      <c r="AI55" s="12"/>
      <c r="AJ55" s="12"/>
      <c r="AK55" s="11"/>
      <c r="AL55" s="11"/>
      <c r="AM55" s="11"/>
      <c r="AN55" s="11">
        <v>70</v>
      </c>
      <c r="AO55" s="12"/>
      <c r="AP55" s="11"/>
      <c r="AQ55" s="12"/>
      <c r="AR55" s="12"/>
      <c r="AS55" s="12"/>
      <c r="AT55" s="12"/>
      <c r="AU55" s="12">
        <v>7520</v>
      </c>
      <c r="AV55" s="12">
        <v>466200</v>
      </c>
      <c r="AW55" s="11"/>
      <c r="AX55" s="12"/>
      <c r="AY55" s="12">
        <v>3000</v>
      </c>
      <c r="AZ55" s="11"/>
      <c r="BA55" s="12"/>
      <c r="BB55" s="12"/>
      <c r="BC55" s="11"/>
      <c r="BD55" s="12">
        <v>3000</v>
      </c>
      <c r="BE55" s="17">
        <v>0</v>
      </c>
      <c r="BF55" s="11"/>
      <c r="BG55" s="13"/>
      <c r="BH55" s="14">
        <f>H55+I55+J55+K55+L55+M55+N55+Q55+R55++U55+V55+X55+Y55+Z55+AA55+AB55+AC55+AG55+AH55+AI55+AJ55+AQ55+AR55+AS55+AT55+AU55+BA55+BD55+BB55</f>
        <v>147100</v>
      </c>
      <c r="BI55" s="14">
        <f>AV55</f>
        <v>466200</v>
      </c>
      <c r="BJ55" s="14">
        <f>AD55+AE55+AF55+AK55+AL55+AM55+AN55+AP55+BC55+O55+P55</f>
        <v>70</v>
      </c>
      <c r="BK55" s="14">
        <f>BE55+BG55+AW55</f>
        <v>0</v>
      </c>
      <c r="BL55" s="14">
        <f>BH55+BI55+BJ55+BK55</f>
        <v>613370</v>
      </c>
      <c r="BM55" s="15">
        <f>BH55/BL55*100</f>
        <v>23.982261929993314</v>
      </c>
      <c r="BN55" s="16">
        <f t="shared" si="0"/>
        <v>415.56233062330625</v>
      </c>
    </row>
    <row r="56" spans="1:66" ht="12.75">
      <c r="A56" s="9" t="s">
        <v>175</v>
      </c>
      <c r="B56" s="10" t="s">
        <v>176</v>
      </c>
      <c r="C56" s="26">
        <v>1113</v>
      </c>
      <c r="D56" s="10" t="s">
        <v>67</v>
      </c>
      <c r="E56" s="10" t="s">
        <v>68</v>
      </c>
      <c r="F56" s="10" t="s">
        <v>175</v>
      </c>
      <c r="G56" s="10" t="s">
        <v>69</v>
      </c>
      <c r="H56" s="11"/>
      <c r="I56" s="12">
        <v>10498</v>
      </c>
      <c r="J56" s="12">
        <v>11637</v>
      </c>
      <c r="K56" s="12"/>
      <c r="L56" s="11"/>
      <c r="M56" s="11"/>
      <c r="N56" s="12">
        <v>30140</v>
      </c>
      <c r="O56" s="11"/>
      <c r="P56" s="11"/>
      <c r="Q56" s="12"/>
      <c r="R56" s="12"/>
      <c r="S56" s="11"/>
      <c r="T56" s="11"/>
      <c r="U56" s="11"/>
      <c r="V56" s="11"/>
      <c r="W56" s="11"/>
      <c r="X56" s="11"/>
      <c r="Y56" s="12"/>
      <c r="Z56" s="12">
        <v>25978</v>
      </c>
      <c r="AA56" s="11"/>
      <c r="AB56" s="12">
        <v>13060</v>
      </c>
      <c r="AC56" s="12">
        <v>807</v>
      </c>
      <c r="AD56" s="11"/>
      <c r="AE56" s="11"/>
      <c r="AF56" s="11"/>
      <c r="AG56" s="12"/>
      <c r="AH56" s="12"/>
      <c r="AI56" s="12">
        <v>25</v>
      </c>
      <c r="AJ56" s="12"/>
      <c r="AK56" s="11"/>
      <c r="AL56" s="11"/>
      <c r="AM56" s="11"/>
      <c r="AN56" s="11">
        <v>26</v>
      </c>
      <c r="AO56" s="12"/>
      <c r="AP56" s="11"/>
      <c r="AQ56" s="12"/>
      <c r="AR56" s="12"/>
      <c r="AS56" s="12"/>
      <c r="AT56" s="12"/>
      <c r="AU56" s="12"/>
      <c r="AV56" s="12">
        <v>441431</v>
      </c>
      <c r="AW56" s="11"/>
      <c r="AX56" s="12"/>
      <c r="AY56" s="12">
        <v>4600</v>
      </c>
      <c r="AZ56" s="11">
        <v>100</v>
      </c>
      <c r="BA56" s="12"/>
      <c r="BB56" s="12"/>
      <c r="BC56" s="11"/>
      <c r="BD56" s="12"/>
      <c r="BE56" s="12">
        <v>4600</v>
      </c>
      <c r="BF56" s="11"/>
      <c r="BG56" s="13">
        <v>100</v>
      </c>
      <c r="BH56" s="14">
        <f t="shared" si="1"/>
        <v>92145</v>
      </c>
      <c r="BI56" s="14">
        <f t="shared" si="2"/>
        <v>441431</v>
      </c>
      <c r="BJ56" s="14">
        <f t="shared" si="3"/>
        <v>26</v>
      </c>
      <c r="BK56" s="14">
        <f t="shared" si="4"/>
        <v>4700</v>
      </c>
      <c r="BL56" s="14">
        <f t="shared" si="5"/>
        <v>538302</v>
      </c>
      <c r="BM56" s="15">
        <f t="shared" si="6"/>
        <v>17.11771459143752</v>
      </c>
      <c r="BN56" s="16">
        <f t="shared" si="0"/>
        <v>483.64959568733155</v>
      </c>
    </row>
    <row r="57" spans="1:66" ht="12.75">
      <c r="A57" s="9" t="s">
        <v>177</v>
      </c>
      <c r="B57" s="10" t="s">
        <v>178</v>
      </c>
      <c r="C57" s="26">
        <v>2592</v>
      </c>
      <c r="D57" s="10" t="s">
        <v>67</v>
      </c>
      <c r="E57" s="10" t="s">
        <v>68</v>
      </c>
      <c r="F57" s="10" t="s">
        <v>177</v>
      </c>
      <c r="G57" s="10" t="s">
        <v>69</v>
      </c>
      <c r="H57" s="11"/>
      <c r="I57" s="12">
        <v>35190</v>
      </c>
      <c r="J57" s="12">
        <v>51016</v>
      </c>
      <c r="K57" s="12"/>
      <c r="L57" s="11">
        <v>5879</v>
      </c>
      <c r="M57" s="11"/>
      <c r="N57" s="12">
        <v>93977</v>
      </c>
      <c r="O57" s="11"/>
      <c r="P57" s="11"/>
      <c r="Q57" s="12">
        <v>185</v>
      </c>
      <c r="R57" s="12"/>
      <c r="S57" s="11"/>
      <c r="T57" s="11"/>
      <c r="U57" s="11">
        <v>375</v>
      </c>
      <c r="V57" s="11"/>
      <c r="W57" s="11"/>
      <c r="X57" s="11"/>
      <c r="Y57" s="12"/>
      <c r="Z57" s="12">
        <v>66857</v>
      </c>
      <c r="AA57" s="11"/>
      <c r="AB57" s="12">
        <v>182080</v>
      </c>
      <c r="AC57" s="12">
        <v>3680</v>
      </c>
      <c r="AD57" s="11"/>
      <c r="AE57" s="11"/>
      <c r="AF57" s="11"/>
      <c r="AG57" s="12"/>
      <c r="AH57" s="12">
        <v>2080</v>
      </c>
      <c r="AI57" s="12">
        <v>17</v>
      </c>
      <c r="AJ57" s="12"/>
      <c r="AK57" s="11">
        <v>10</v>
      </c>
      <c r="AL57" s="11"/>
      <c r="AM57" s="11">
        <v>67</v>
      </c>
      <c r="AN57" s="11"/>
      <c r="AO57" s="12">
        <v>35</v>
      </c>
      <c r="AP57" s="11">
        <v>209</v>
      </c>
      <c r="AQ57" s="12">
        <v>4020</v>
      </c>
      <c r="AR57" s="12">
        <v>1555</v>
      </c>
      <c r="AS57" s="12">
        <v>3640</v>
      </c>
      <c r="AT57" s="12">
        <v>3355</v>
      </c>
      <c r="AU57" s="12">
        <v>78037</v>
      </c>
      <c r="AV57" s="12">
        <v>422650</v>
      </c>
      <c r="AW57" s="11"/>
      <c r="AX57" s="12"/>
      <c r="AY57" s="12">
        <v>21840</v>
      </c>
      <c r="AZ57" s="11"/>
      <c r="BA57" s="12">
        <v>35</v>
      </c>
      <c r="BB57" s="12"/>
      <c r="BC57" s="11"/>
      <c r="BD57" s="12"/>
      <c r="BE57" s="12">
        <v>21840</v>
      </c>
      <c r="BF57" s="11"/>
      <c r="BG57" s="13"/>
      <c r="BH57" s="14">
        <f t="shared" si="1"/>
        <v>531978</v>
      </c>
      <c r="BI57" s="14">
        <f t="shared" si="2"/>
        <v>422650</v>
      </c>
      <c r="BJ57" s="14">
        <f t="shared" si="3"/>
        <v>286</v>
      </c>
      <c r="BK57" s="14">
        <f t="shared" si="4"/>
        <v>21840</v>
      </c>
      <c r="BL57" s="14">
        <f t="shared" si="5"/>
        <v>976754</v>
      </c>
      <c r="BM57" s="15">
        <f t="shared" si="6"/>
        <v>54.46386705352627</v>
      </c>
      <c r="BN57" s="16">
        <f t="shared" si="0"/>
        <v>376.8341049382716</v>
      </c>
    </row>
    <row r="58" spans="1:66" ht="12.75">
      <c r="A58" s="9" t="s">
        <v>179</v>
      </c>
      <c r="B58" s="10" t="s">
        <v>180</v>
      </c>
      <c r="C58" s="26">
        <v>926</v>
      </c>
      <c r="D58" s="10" t="s">
        <v>67</v>
      </c>
      <c r="E58" s="10" t="s">
        <v>68</v>
      </c>
      <c r="F58" s="10" t="s">
        <v>179</v>
      </c>
      <c r="G58" s="10" t="s">
        <v>69</v>
      </c>
      <c r="H58" s="11"/>
      <c r="I58" s="12">
        <v>35553</v>
      </c>
      <c r="J58" s="12">
        <v>31435</v>
      </c>
      <c r="K58" s="12"/>
      <c r="L58" s="11">
        <v>2358</v>
      </c>
      <c r="M58" s="11"/>
      <c r="N58" s="12">
        <v>27526</v>
      </c>
      <c r="O58" s="11"/>
      <c r="P58" s="11"/>
      <c r="Q58" s="12">
        <v>1344</v>
      </c>
      <c r="R58" s="12">
        <v>39</v>
      </c>
      <c r="S58" s="11"/>
      <c r="T58" s="11"/>
      <c r="U58" s="11"/>
      <c r="V58" s="11"/>
      <c r="W58" s="11"/>
      <c r="X58" s="11"/>
      <c r="Y58" s="12">
        <v>886</v>
      </c>
      <c r="Z58" s="12">
        <v>34564</v>
      </c>
      <c r="AA58" s="11"/>
      <c r="AB58" s="12">
        <v>39441</v>
      </c>
      <c r="AC58" s="12">
        <v>644</v>
      </c>
      <c r="AD58" s="11"/>
      <c r="AE58" s="11"/>
      <c r="AF58" s="11"/>
      <c r="AG58" s="12">
        <v>13</v>
      </c>
      <c r="AH58" s="12">
        <v>1169</v>
      </c>
      <c r="AI58" s="12">
        <v>79</v>
      </c>
      <c r="AJ58" s="12">
        <v>53</v>
      </c>
      <c r="AK58" s="11">
        <v>81</v>
      </c>
      <c r="AL58" s="11"/>
      <c r="AM58" s="11"/>
      <c r="AN58" s="11">
        <v>68</v>
      </c>
      <c r="AO58" s="12">
        <v>347</v>
      </c>
      <c r="AP58" s="11"/>
      <c r="AQ58" s="12">
        <v>1083</v>
      </c>
      <c r="AR58" s="12">
        <v>1530</v>
      </c>
      <c r="AS58" s="12">
        <v>11627</v>
      </c>
      <c r="AT58" s="12">
        <v>2214</v>
      </c>
      <c r="AU58" s="12">
        <v>15539</v>
      </c>
      <c r="AV58" s="12">
        <v>270857</v>
      </c>
      <c r="AW58" s="11"/>
      <c r="AX58" s="12">
        <v>5416</v>
      </c>
      <c r="AY58" s="12">
        <v>14017</v>
      </c>
      <c r="AZ58" s="11"/>
      <c r="BA58" s="12">
        <v>347</v>
      </c>
      <c r="BB58" s="12"/>
      <c r="BC58" s="11"/>
      <c r="BD58" s="12"/>
      <c r="BE58" s="12">
        <v>14017</v>
      </c>
      <c r="BF58" s="11"/>
      <c r="BG58" s="13"/>
      <c r="BH58" s="14">
        <f t="shared" si="1"/>
        <v>207444</v>
      </c>
      <c r="BI58" s="14">
        <f t="shared" si="2"/>
        <v>270857</v>
      </c>
      <c r="BJ58" s="14">
        <f t="shared" si="3"/>
        <v>149</v>
      </c>
      <c r="BK58" s="14">
        <f t="shared" si="4"/>
        <v>14017</v>
      </c>
      <c r="BL58" s="14">
        <f t="shared" si="5"/>
        <v>492467</v>
      </c>
      <c r="BM58" s="15">
        <f t="shared" si="6"/>
        <v>42.123431620798954</v>
      </c>
      <c r="BN58" s="16">
        <f t="shared" si="0"/>
        <v>531.8218142548596</v>
      </c>
    </row>
    <row r="59" spans="1:66" ht="12.75">
      <c r="A59" s="9" t="s">
        <v>181</v>
      </c>
      <c r="B59" s="10" t="s">
        <v>182</v>
      </c>
      <c r="C59" s="26">
        <v>7820</v>
      </c>
      <c r="D59" s="10" t="s">
        <v>67</v>
      </c>
      <c r="E59" s="10" t="s">
        <v>68</v>
      </c>
      <c r="F59" s="10" t="s">
        <v>181</v>
      </c>
      <c r="G59" s="10" t="s">
        <v>69</v>
      </c>
      <c r="H59" s="11"/>
      <c r="I59" s="12">
        <v>310028</v>
      </c>
      <c r="J59" s="12">
        <v>172174</v>
      </c>
      <c r="K59" s="12">
        <v>13260</v>
      </c>
      <c r="L59" s="11">
        <v>5821</v>
      </c>
      <c r="M59" s="11"/>
      <c r="N59" s="12">
        <v>158066</v>
      </c>
      <c r="O59" s="11"/>
      <c r="P59" s="11"/>
      <c r="Q59" s="12"/>
      <c r="R59" s="12">
        <v>65</v>
      </c>
      <c r="S59" s="11"/>
      <c r="T59" s="11"/>
      <c r="U59" s="11"/>
      <c r="V59" s="11"/>
      <c r="W59" s="11"/>
      <c r="X59" s="11"/>
      <c r="Y59" s="12">
        <v>383986</v>
      </c>
      <c r="Z59" s="12">
        <v>246693</v>
      </c>
      <c r="AA59" s="11"/>
      <c r="AB59" s="12">
        <v>252174</v>
      </c>
      <c r="AC59" s="12">
        <v>3566</v>
      </c>
      <c r="AD59" s="11"/>
      <c r="AE59" s="11"/>
      <c r="AF59" s="11"/>
      <c r="AG59" s="12"/>
      <c r="AH59" s="12"/>
      <c r="AI59" s="12">
        <v>1650</v>
      </c>
      <c r="AJ59" s="12"/>
      <c r="AK59" s="11"/>
      <c r="AL59" s="11"/>
      <c r="AM59" s="11"/>
      <c r="AN59" s="11"/>
      <c r="AO59" s="12"/>
      <c r="AP59" s="11"/>
      <c r="AQ59" s="12"/>
      <c r="AR59" s="12"/>
      <c r="AS59" s="12">
        <v>131690</v>
      </c>
      <c r="AT59" s="12">
        <v>800</v>
      </c>
      <c r="AU59" s="12">
        <v>60758</v>
      </c>
      <c r="AV59" s="12">
        <v>2335527</v>
      </c>
      <c r="AW59" s="11"/>
      <c r="AX59" s="12">
        <v>44100</v>
      </c>
      <c r="AY59" s="12">
        <v>8820</v>
      </c>
      <c r="AZ59" s="11">
        <v>360</v>
      </c>
      <c r="BA59" s="12"/>
      <c r="BB59" s="12"/>
      <c r="BC59" s="11"/>
      <c r="BD59" s="12"/>
      <c r="BE59" s="12">
        <v>8820</v>
      </c>
      <c r="BF59" s="11"/>
      <c r="BG59" s="13">
        <v>360</v>
      </c>
      <c r="BH59" s="14">
        <f t="shared" si="1"/>
        <v>1740731</v>
      </c>
      <c r="BI59" s="14">
        <f t="shared" si="2"/>
        <v>2335527</v>
      </c>
      <c r="BJ59" s="14">
        <f t="shared" si="3"/>
        <v>0</v>
      </c>
      <c r="BK59" s="14">
        <f t="shared" si="4"/>
        <v>9180</v>
      </c>
      <c r="BL59" s="14">
        <f t="shared" si="5"/>
        <v>4085438</v>
      </c>
      <c r="BM59" s="15">
        <f t="shared" si="6"/>
        <v>42.60818546261135</v>
      </c>
      <c r="BN59" s="16">
        <f t="shared" si="0"/>
        <v>522.4345268542199</v>
      </c>
    </row>
    <row r="60" spans="1:66" ht="12.75">
      <c r="A60" s="9" t="s">
        <v>183</v>
      </c>
      <c r="B60" s="10" t="s">
        <v>184</v>
      </c>
      <c r="C60" s="26">
        <v>7119</v>
      </c>
      <c r="D60" s="10" t="s">
        <v>67</v>
      </c>
      <c r="E60" s="10" t="s">
        <v>68</v>
      </c>
      <c r="F60" s="10" t="s">
        <v>183</v>
      </c>
      <c r="G60" s="10" t="s">
        <v>69</v>
      </c>
      <c r="H60" s="11"/>
      <c r="I60" s="12">
        <v>218090</v>
      </c>
      <c r="J60" s="12">
        <v>158109</v>
      </c>
      <c r="K60" s="12">
        <v>26580</v>
      </c>
      <c r="L60" s="11"/>
      <c r="M60" s="11"/>
      <c r="N60" s="12">
        <v>209692</v>
      </c>
      <c r="O60" s="11"/>
      <c r="P60" s="11"/>
      <c r="Q60" s="12">
        <v>10760</v>
      </c>
      <c r="R60" s="12">
        <v>77</v>
      </c>
      <c r="S60" s="11"/>
      <c r="T60" s="11"/>
      <c r="U60" s="11"/>
      <c r="V60" s="11"/>
      <c r="W60" s="11"/>
      <c r="X60" s="11"/>
      <c r="Y60" s="12">
        <v>6780</v>
      </c>
      <c r="Z60" s="12">
        <v>181720</v>
      </c>
      <c r="AA60" s="11"/>
      <c r="AB60" s="12">
        <v>263570</v>
      </c>
      <c r="AC60" s="12">
        <v>14750</v>
      </c>
      <c r="AD60" s="11"/>
      <c r="AE60" s="11"/>
      <c r="AF60" s="11"/>
      <c r="AG60" s="12">
        <v>230</v>
      </c>
      <c r="AH60" s="12">
        <v>14520</v>
      </c>
      <c r="AI60" s="12">
        <v>520</v>
      </c>
      <c r="AJ60" s="12">
        <v>1600</v>
      </c>
      <c r="AK60" s="11"/>
      <c r="AL60" s="11"/>
      <c r="AM60" s="11"/>
      <c r="AN60" s="11"/>
      <c r="AO60" s="12">
        <v>2270</v>
      </c>
      <c r="AP60" s="11"/>
      <c r="AQ60" s="12">
        <v>12720</v>
      </c>
      <c r="AR60" s="12">
        <v>21410</v>
      </c>
      <c r="AS60" s="12">
        <v>137639</v>
      </c>
      <c r="AT60" s="12">
        <v>33220</v>
      </c>
      <c r="AU60" s="12">
        <v>30906</v>
      </c>
      <c r="AV60" s="12">
        <v>1943370</v>
      </c>
      <c r="AW60" s="11"/>
      <c r="AX60" s="12">
        <v>89235</v>
      </c>
      <c r="AY60" s="12">
        <v>71060</v>
      </c>
      <c r="AZ60" s="11"/>
      <c r="BA60" s="12">
        <v>2270</v>
      </c>
      <c r="BB60" s="12"/>
      <c r="BC60" s="11"/>
      <c r="BD60" s="12"/>
      <c r="BE60" s="12">
        <v>71060</v>
      </c>
      <c r="BF60" s="11"/>
      <c r="BG60" s="13"/>
      <c r="BH60" s="14">
        <f t="shared" si="1"/>
        <v>1345163</v>
      </c>
      <c r="BI60" s="14">
        <f t="shared" si="2"/>
        <v>1943370</v>
      </c>
      <c r="BJ60" s="14">
        <f t="shared" si="3"/>
        <v>0</v>
      </c>
      <c r="BK60" s="14">
        <f t="shared" si="4"/>
        <v>71060</v>
      </c>
      <c r="BL60" s="14">
        <f t="shared" si="5"/>
        <v>3359593</v>
      </c>
      <c r="BM60" s="15">
        <f t="shared" si="6"/>
        <v>40.03946311353786</v>
      </c>
      <c r="BN60" s="16">
        <f t="shared" si="0"/>
        <v>471.91923022896475</v>
      </c>
    </row>
    <row r="61" spans="1:66" ht="13.5" thickBot="1">
      <c r="A61" s="18" t="s">
        <v>185</v>
      </c>
      <c r="B61" s="19" t="s">
        <v>186</v>
      </c>
      <c r="C61" s="26">
        <v>15627</v>
      </c>
      <c r="D61" s="19" t="s">
        <v>67</v>
      </c>
      <c r="E61" s="19" t="s">
        <v>68</v>
      </c>
      <c r="F61" s="19" t="s">
        <v>185</v>
      </c>
      <c r="G61" s="19" t="s">
        <v>69</v>
      </c>
      <c r="H61" s="20"/>
      <c r="I61" s="21">
        <v>636146</v>
      </c>
      <c r="J61" s="21">
        <v>333619</v>
      </c>
      <c r="K61" s="21">
        <v>7700</v>
      </c>
      <c r="L61" s="21">
        <v>1240</v>
      </c>
      <c r="M61" s="20"/>
      <c r="N61" s="21">
        <v>542580</v>
      </c>
      <c r="O61" s="20"/>
      <c r="P61" s="20"/>
      <c r="Q61" s="21">
        <v>14580</v>
      </c>
      <c r="R61" s="21">
        <v>1670</v>
      </c>
      <c r="S61" s="20"/>
      <c r="T61" s="20"/>
      <c r="U61" s="20"/>
      <c r="V61" s="20"/>
      <c r="W61" s="20"/>
      <c r="X61" s="20"/>
      <c r="Y61" s="21">
        <v>25680</v>
      </c>
      <c r="Z61" s="21">
        <v>319921</v>
      </c>
      <c r="AA61" s="20"/>
      <c r="AB61" s="21">
        <v>522370</v>
      </c>
      <c r="AC61" s="21">
        <v>34800</v>
      </c>
      <c r="AD61" s="20"/>
      <c r="AE61" s="20"/>
      <c r="AF61" s="20"/>
      <c r="AG61" s="21">
        <v>450</v>
      </c>
      <c r="AH61" s="21">
        <v>20310</v>
      </c>
      <c r="AI61" s="21">
        <v>1490</v>
      </c>
      <c r="AJ61" s="21">
        <v>950</v>
      </c>
      <c r="AK61" s="20"/>
      <c r="AL61" s="20"/>
      <c r="AM61" s="20"/>
      <c r="AN61" s="21">
        <v>1722</v>
      </c>
      <c r="AO61" s="21">
        <v>1905</v>
      </c>
      <c r="AP61" s="20"/>
      <c r="AQ61" s="21">
        <v>29740</v>
      </c>
      <c r="AR61" s="21">
        <v>38020</v>
      </c>
      <c r="AS61" s="21">
        <v>361680</v>
      </c>
      <c r="AT61" s="21">
        <v>85500</v>
      </c>
      <c r="AU61" s="21">
        <v>605160</v>
      </c>
      <c r="AV61" s="21">
        <v>5114970</v>
      </c>
      <c r="AW61" s="20"/>
      <c r="AX61" s="21">
        <v>526560</v>
      </c>
      <c r="AY61" s="21">
        <v>265200</v>
      </c>
      <c r="AZ61" s="20"/>
      <c r="BA61" s="21">
        <v>4017</v>
      </c>
      <c r="BB61" s="21">
        <v>1905</v>
      </c>
      <c r="BC61" s="21">
        <v>0</v>
      </c>
      <c r="BD61" s="21">
        <v>0</v>
      </c>
      <c r="BE61" s="21">
        <v>265200</v>
      </c>
      <c r="BF61" s="20"/>
      <c r="BG61" s="22"/>
      <c r="BH61" s="23">
        <f t="shared" si="1"/>
        <v>3589528</v>
      </c>
      <c r="BI61" s="23">
        <f t="shared" si="2"/>
        <v>5114970</v>
      </c>
      <c r="BJ61" s="23">
        <f>AD61+AE61+AF61+AK61+AL61+AM61+AN61+AP61+BC61</f>
        <v>1722</v>
      </c>
      <c r="BK61" s="23">
        <f t="shared" si="4"/>
        <v>265200</v>
      </c>
      <c r="BL61" s="23">
        <f t="shared" si="5"/>
        <v>8971420</v>
      </c>
      <c r="BM61" s="24">
        <f t="shared" si="6"/>
        <v>40.010700647166225</v>
      </c>
      <c r="BN61" s="16">
        <f t="shared" si="0"/>
        <v>574.0973955333717</v>
      </c>
    </row>
    <row r="62" ht="13.5" thickBot="1"/>
    <row r="63" spans="2:84" ht="12.75">
      <c r="B63" s="27" t="s">
        <v>1</v>
      </c>
      <c r="C63" s="3" t="s">
        <v>188</v>
      </c>
      <c r="D63" s="28" t="s">
        <v>2</v>
      </c>
      <c r="E63" s="28" t="s">
        <v>3</v>
      </c>
      <c r="F63" s="28" t="s">
        <v>4</v>
      </c>
      <c r="G63" s="28" t="s">
        <v>5</v>
      </c>
      <c r="H63" s="28" t="s">
        <v>189</v>
      </c>
      <c r="I63" s="28" t="s">
        <v>190</v>
      </c>
      <c r="J63" s="28" t="s">
        <v>6</v>
      </c>
      <c r="K63" s="28" t="s">
        <v>191</v>
      </c>
      <c r="L63" s="28" t="s">
        <v>192</v>
      </c>
      <c r="M63" s="28" t="s">
        <v>193</v>
      </c>
      <c r="N63" s="28" t="s">
        <v>7</v>
      </c>
      <c r="O63" s="28" t="s">
        <v>8</v>
      </c>
      <c r="P63" s="28" t="s">
        <v>9</v>
      </c>
      <c r="Q63" s="28" t="s">
        <v>10</v>
      </c>
      <c r="R63" s="28" t="s">
        <v>11</v>
      </c>
      <c r="S63" s="28" t="s">
        <v>12</v>
      </c>
      <c r="T63" s="28" t="s">
        <v>13</v>
      </c>
      <c r="U63" s="28" t="s">
        <v>14</v>
      </c>
      <c r="V63" s="28" t="s">
        <v>194</v>
      </c>
      <c r="W63" s="28" t="s">
        <v>15</v>
      </c>
      <c r="X63" s="28" t="s">
        <v>195</v>
      </c>
      <c r="Y63" s="28" t="s">
        <v>196</v>
      </c>
      <c r="Z63" s="28" t="s">
        <v>197</v>
      </c>
      <c r="AA63" s="28" t="s">
        <v>198</v>
      </c>
      <c r="AB63" s="28" t="s">
        <v>199</v>
      </c>
      <c r="AC63" s="28" t="s">
        <v>200</v>
      </c>
      <c r="AD63" s="28" t="s">
        <v>201</v>
      </c>
      <c r="AE63" s="28" t="s">
        <v>202</v>
      </c>
      <c r="AF63" s="28" t="s">
        <v>16</v>
      </c>
      <c r="AG63" s="28" t="s">
        <v>203</v>
      </c>
      <c r="AH63" s="28" t="s">
        <v>204</v>
      </c>
      <c r="AI63" s="28" t="s">
        <v>205</v>
      </c>
      <c r="AJ63" s="28" t="s">
        <v>19</v>
      </c>
      <c r="AK63" s="28" t="s">
        <v>206</v>
      </c>
      <c r="AL63" s="28" t="s">
        <v>207</v>
      </c>
      <c r="AM63" s="28" t="s">
        <v>208</v>
      </c>
      <c r="AN63" s="28" t="s">
        <v>20</v>
      </c>
      <c r="AO63" s="28" t="s">
        <v>209</v>
      </c>
      <c r="AP63" s="28" t="s">
        <v>21</v>
      </c>
      <c r="AQ63" s="28" t="s">
        <v>23</v>
      </c>
      <c r="AR63" s="28" t="s">
        <v>210</v>
      </c>
      <c r="AS63" s="28" t="s">
        <v>211</v>
      </c>
      <c r="AT63" s="28" t="s">
        <v>212</v>
      </c>
      <c r="AU63" s="28" t="s">
        <v>24</v>
      </c>
      <c r="AV63" s="28" t="s">
        <v>25</v>
      </c>
      <c r="AW63" s="28" t="s">
        <v>26</v>
      </c>
      <c r="AX63" s="28" t="s">
        <v>27</v>
      </c>
      <c r="AY63" s="28" t="s">
        <v>31</v>
      </c>
      <c r="AZ63" s="28" t="s">
        <v>32</v>
      </c>
      <c r="BA63" s="28" t="s">
        <v>33</v>
      </c>
      <c r="BB63" s="28" t="s">
        <v>34</v>
      </c>
      <c r="BC63" s="28" t="s">
        <v>35</v>
      </c>
      <c r="BD63" s="28" t="s">
        <v>213</v>
      </c>
      <c r="BE63" s="28" t="s">
        <v>38</v>
      </c>
      <c r="BF63" s="28" t="s">
        <v>39</v>
      </c>
      <c r="BG63" s="28" t="s">
        <v>40</v>
      </c>
      <c r="BH63" s="28" t="s">
        <v>41</v>
      </c>
      <c r="BI63" s="28" t="s">
        <v>42</v>
      </c>
      <c r="BJ63" s="28" t="s">
        <v>43</v>
      </c>
      <c r="BK63" s="28" t="s">
        <v>214</v>
      </c>
      <c r="BL63" s="28" t="s">
        <v>44</v>
      </c>
      <c r="BM63" s="28" t="s">
        <v>215</v>
      </c>
      <c r="BN63" s="28" t="s">
        <v>45</v>
      </c>
      <c r="BO63" s="28" t="s">
        <v>216</v>
      </c>
      <c r="BP63" s="28" t="s">
        <v>46</v>
      </c>
      <c r="BQ63" s="28" t="s">
        <v>217</v>
      </c>
      <c r="BR63" s="28" t="s">
        <v>48</v>
      </c>
      <c r="BS63" s="28" t="s">
        <v>218</v>
      </c>
      <c r="BT63" s="28" t="s">
        <v>49</v>
      </c>
      <c r="BU63" s="28" t="s">
        <v>219</v>
      </c>
      <c r="BV63" s="28" t="s">
        <v>220</v>
      </c>
      <c r="BW63" s="28" t="s">
        <v>55</v>
      </c>
      <c r="BX63" s="28" t="s">
        <v>221</v>
      </c>
      <c r="BY63" s="29" t="s">
        <v>222</v>
      </c>
      <c r="BZ63" s="30" t="s">
        <v>58</v>
      </c>
      <c r="CA63" s="30" t="s">
        <v>59</v>
      </c>
      <c r="CB63" s="30" t="s">
        <v>60</v>
      </c>
      <c r="CC63" s="30" t="s">
        <v>61</v>
      </c>
      <c r="CD63" s="30" t="s">
        <v>62</v>
      </c>
      <c r="CE63" s="31" t="s">
        <v>63</v>
      </c>
      <c r="CF63" s="32" t="s">
        <v>64</v>
      </c>
    </row>
    <row r="64" spans="1:84" ht="12.75">
      <c r="A64" s="34" t="s">
        <v>65</v>
      </c>
      <c r="B64" s="33" t="s">
        <v>223</v>
      </c>
      <c r="C64" s="26">
        <v>4820</v>
      </c>
      <c r="D64" s="34" t="s">
        <v>67</v>
      </c>
      <c r="E64" s="34" t="s">
        <v>224</v>
      </c>
      <c r="F64" s="34" t="s">
        <v>65</v>
      </c>
      <c r="G64" s="34" t="s">
        <v>225</v>
      </c>
      <c r="H64" s="35"/>
      <c r="I64" s="35"/>
      <c r="J64" s="35"/>
      <c r="K64" s="35"/>
      <c r="L64" s="35"/>
      <c r="M64" s="35"/>
      <c r="N64" s="35"/>
      <c r="O64" s="36">
        <v>68610</v>
      </c>
      <c r="P64" s="35"/>
      <c r="Q64" s="35"/>
      <c r="R64" s="35"/>
      <c r="S64" s="36">
        <v>91100</v>
      </c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6">
        <v>169680</v>
      </c>
      <c r="AV64" s="35"/>
      <c r="AW64" s="35"/>
      <c r="AX64" s="36">
        <v>14090</v>
      </c>
      <c r="AY64" s="35"/>
      <c r="AZ64" s="35"/>
      <c r="BA64" s="36">
        <v>100</v>
      </c>
      <c r="BB64" s="35"/>
      <c r="BC64" s="35"/>
      <c r="BD64" s="35"/>
      <c r="BE64" s="36">
        <v>345</v>
      </c>
      <c r="BF64" s="36">
        <v>110</v>
      </c>
      <c r="BG64" s="35"/>
      <c r="BH64" s="35"/>
      <c r="BI64" s="35"/>
      <c r="BJ64" s="36">
        <v>113236</v>
      </c>
      <c r="BK64" s="35"/>
      <c r="BL64" s="36">
        <v>31290</v>
      </c>
      <c r="BM64" s="35"/>
      <c r="BN64" s="35"/>
      <c r="BO64" s="36">
        <v>100</v>
      </c>
      <c r="BP64" s="36">
        <v>1613670</v>
      </c>
      <c r="BQ64" s="36"/>
      <c r="BR64" s="35"/>
      <c r="BS64" s="35"/>
      <c r="BT64" s="36">
        <v>49580</v>
      </c>
      <c r="BU64" s="37">
        <v>110</v>
      </c>
      <c r="BV64" s="35"/>
      <c r="BW64" s="37">
        <v>49580</v>
      </c>
      <c r="BX64" s="35"/>
      <c r="BY64" s="38"/>
      <c r="BZ64" s="39">
        <f>J64+K64+L64+N64+O64+P64+Q64+R64+S64+W64+AB64+AC64+AD64+AG64++AJ64+AK64+AL64+AM64+AN64+AQ64+AU64+AV64+AW64+AX64+AY64+AZ64+BA64+BB64+BH64+BI64+BJ64+BK64+BL64+BN64+BV64+BX64+BQ64+BM64</f>
        <v>488106</v>
      </c>
      <c r="CA64" s="39">
        <f>BP64</f>
        <v>1613670</v>
      </c>
      <c r="CB64" s="39">
        <f aca="true" t="shared" si="7" ref="CB64:CB112">BC64+BD64+BE64+BG64+BU64</f>
        <v>455</v>
      </c>
      <c r="CC64" s="39">
        <f aca="true" t="shared" si="8" ref="CC64:CC112">BW64+BO64</f>
        <v>49680</v>
      </c>
      <c r="CD64" s="39">
        <f>BZ64+CA64+CB64+CC64</f>
        <v>2151911</v>
      </c>
      <c r="CE64" s="40">
        <f>BZ64/CD64*100</f>
        <v>22.68244365124766</v>
      </c>
      <c r="CF64" s="41">
        <f aca="true" t="shared" si="9" ref="CF64:CF112">CD64/C64</f>
        <v>446.4545643153527</v>
      </c>
    </row>
    <row r="65" spans="1:84" ht="12.75">
      <c r="A65" s="34" t="s">
        <v>70</v>
      </c>
      <c r="B65" s="33" t="s">
        <v>226</v>
      </c>
      <c r="C65" s="26">
        <v>102997</v>
      </c>
      <c r="D65" s="34" t="s">
        <v>67</v>
      </c>
      <c r="E65" s="34" t="s">
        <v>224</v>
      </c>
      <c r="F65" s="34" t="s">
        <v>70</v>
      </c>
      <c r="G65" s="34" t="s">
        <v>225</v>
      </c>
      <c r="H65" s="35"/>
      <c r="I65" s="35"/>
      <c r="J65" s="36">
        <v>42</v>
      </c>
      <c r="K65" s="35"/>
      <c r="L65" s="35"/>
      <c r="M65" s="35"/>
      <c r="N65" s="36">
        <v>1051267</v>
      </c>
      <c r="O65" s="36">
        <v>2007399</v>
      </c>
      <c r="P65" s="36">
        <v>98810</v>
      </c>
      <c r="Q65" s="36">
        <v>60</v>
      </c>
      <c r="R65" s="36">
        <v>3267370</v>
      </c>
      <c r="S65" s="35"/>
      <c r="T65" s="35"/>
      <c r="U65" s="35"/>
      <c r="V65" s="35"/>
      <c r="W65" s="36">
        <v>110963</v>
      </c>
      <c r="X65" s="35"/>
      <c r="Y65" s="35"/>
      <c r="Z65" s="35"/>
      <c r="AA65" s="35"/>
      <c r="AB65" s="36">
        <v>9265</v>
      </c>
      <c r="AC65" s="36">
        <v>10380</v>
      </c>
      <c r="AD65" s="36">
        <v>69205</v>
      </c>
      <c r="AE65" s="36">
        <v>250</v>
      </c>
      <c r="AF65" s="36">
        <v>4360</v>
      </c>
      <c r="AG65" s="35"/>
      <c r="AH65" s="35"/>
      <c r="AI65" s="35"/>
      <c r="AJ65" s="36">
        <v>23400</v>
      </c>
      <c r="AK65" s="36">
        <v>142910</v>
      </c>
      <c r="AL65" s="36">
        <v>1800</v>
      </c>
      <c r="AM65" s="36">
        <v>8330</v>
      </c>
      <c r="AN65" s="36">
        <v>64015</v>
      </c>
      <c r="AO65" s="35"/>
      <c r="AP65" s="36">
        <v>3005</v>
      </c>
      <c r="AQ65" s="36">
        <v>907230</v>
      </c>
      <c r="AR65" s="36">
        <v>221</v>
      </c>
      <c r="AS65" s="35"/>
      <c r="AT65" s="35"/>
      <c r="AU65" s="36">
        <v>6753363</v>
      </c>
      <c r="AV65" s="36">
        <v>3756520</v>
      </c>
      <c r="AW65" s="36">
        <v>8452310</v>
      </c>
      <c r="AX65" s="36">
        <v>383950</v>
      </c>
      <c r="AY65" s="36">
        <v>782</v>
      </c>
      <c r="AZ65" s="36">
        <v>111530</v>
      </c>
      <c r="BA65" s="36">
        <v>19804</v>
      </c>
      <c r="BB65" s="36">
        <v>4400</v>
      </c>
      <c r="BC65" s="36">
        <v>2133</v>
      </c>
      <c r="BD65" s="36">
        <v>6991</v>
      </c>
      <c r="BE65" s="36">
        <v>11120</v>
      </c>
      <c r="BF65" s="36">
        <v>38450</v>
      </c>
      <c r="BG65" s="36">
        <v>8035</v>
      </c>
      <c r="BH65" s="36">
        <v>174020</v>
      </c>
      <c r="BI65" s="36">
        <v>211480</v>
      </c>
      <c r="BJ65" s="36">
        <v>985990</v>
      </c>
      <c r="BK65" s="35"/>
      <c r="BL65" s="36">
        <v>269150</v>
      </c>
      <c r="BM65" s="36">
        <v>15330</v>
      </c>
      <c r="BN65" s="36">
        <v>1472740</v>
      </c>
      <c r="BO65" s="36">
        <v>5440</v>
      </c>
      <c r="BP65" s="36">
        <v>19760050</v>
      </c>
      <c r="BQ65" s="36"/>
      <c r="BR65" s="36">
        <v>1660440</v>
      </c>
      <c r="BS65" s="35"/>
      <c r="BT65" s="36">
        <v>184550</v>
      </c>
      <c r="BU65" s="35"/>
      <c r="BV65" s="37">
        <v>38450</v>
      </c>
      <c r="BW65" s="37">
        <v>122505</v>
      </c>
      <c r="BX65" s="37">
        <v>184550</v>
      </c>
      <c r="BY65" s="42">
        <v>1111860</v>
      </c>
      <c r="BZ65" s="39">
        <f aca="true" t="shared" si="10" ref="BZ65:BZ112">J65+K65+L65+N65+O65+P65+Q65+R65+S65+W65+AB65+AC65+AD65+AG65++AJ65+AK65+AL65+AM65+AN65+AQ65+AU65+AV65+AW65+AX65+AY65+AZ65+BA65+BB65+BH65+BI65+BJ65+BK65+BL65+BN65+BV65+BX65+BQ65+BM65</f>
        <v>30606815</v>
      </c>
      <c r="CA65" s="39">
        <f aca="true" t="shared" si="11" ref="CA65:CA112">BP65</f>
        <v>19760050</v>
      </c>
      <c r="CB65" s="39">
        <f t="shared" si="7"/>
        <v>28279</v>
      </c>
      <c r="CC65" s="39">
        <f t="shared" si="8"/>
        <v>127945</v>
      </c>
      <c r="CD65" s="39">
        <f aca="true" t="shared" si="12" ref="CD65:CD111">BZ65+CA65+CB65+CC65</f>
        <v>50523089</v>
      </c>
      <c r="CE65" s="40">
        <f aca="true" t="shared" si="13" ref="CE65:CE111">BZ65/CD65*100</f>
        <v>60.5798568650464</v>
      </c>
      <c r="CF65" s="41">
        <f t="shared" si="9"/>
        <v>490.52971445770265</v>
      </c>
    </row>
    <row r="66" spans="1:84" ht="12.75">
      <c r="A66" s="34" t="s">
        <v>72</v>
      </c>
      <c r="B66" s="33" t="s">
        <v>227</v>
      </c>
      <c r="C66" s="26">
        <v>5022</v>
      </c>
      <c r="D66" s="34" t="s">
        <v>67</v>
      </c>
      <c r="E66" s="34" t="s">
        <v>224</v>
      </c>
      <c r="F66" s="34" t="s">
        <v>72</v>
      </c>
      <c r="G66" s="34" t="s">
        <v>225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>
        <v>105810</v>
      </c>
      <c r="S66" s="35"/>
      <c r="T66" s="35"/>
      <c r="U66" s="35"/>
      <c r="V66" s="35"/>
      <c r="W66" s="36">
        <v>350</v>
      </c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6">
        <v>171640</v>
      </c>
      <c r="AV66" s="36">
        <v>128690</v>
      </c>
      <c r="AW66" s="36">
        <v>268790</v>
      </c>
      <c r="AX66" s="35"/>
      <c r="AY66" s="35"/>
      <c r="AZ66" s="36">
        <v>1780</v>
      </c>
      <c r="BA66" s="36">
        <v>190</v>
      </c>
      <c r="BB66" s="35"/>
      <c r="BC66" s="35"/>
      <c r="BD66" s="35"/>
      <c r="BE66" s="36">
        <v>210</v>
      </c>
      <c r="BF66" s="35"/>
      <c r="BG66" s="36">
        <v>120</v>
      </c>
      <c r="BH66" s="36">
        <v>920</v>
      </c>
      <c r="BI66" s="36">
        <v>680</v>
      </c>
      <c r="BJ66" s="36">
        <v>630</v>
      </c>
      <c r="BK66" s="35"/>
      <c r="BL66" s="36">
        <v>880</v>
      </c>
      <c r="BM66" s="35"/>
      <c r="BN66" s="36">
        <v>1830</v>
      </c>
      <c r="BO66" s="36">
        <v>980</v>
      </c>
      <c r="BP66" s="36">
        <v>893320</v>
      </c>
      <c r="BQ66" s="36"/>
      <c r="BR66" s="36">
        <v>26080</v>
      </c>
      <c r="BS66" s="35"/>
      <c r="BT66" s="36">
        <v>6040</v>
      </c>
      <c r="BU66" s="35"/>
      <c r="BV66" s="35"/>
      <c r="BW66" s="37">
        <v>6040</v>
      </c>
      <c r="BX66" s="35"/>
      <c r="BY66" s="38"/>
      <c r="BZ66" s="39">
        <f t="shared" si="10"/>
        <v>682190</v>
      </c>
      <c r="CA66" s="39">
        <f t="shared" si="11"/>
        <v>893320</v>
      </c>
      <c r="CB66" s="39">
        <f t="shared" si="7"/>
        <v>330</v>
      </c>
      <c r="CC66" s="39">
        <f t="shared" si="8"/>
        <v>7020</v>
      </c>
      <c r="CD66" s="39">
        <f t="shared" si="12"/>
        <v>1582860</v>
      </c>
      <c r="CE66" s="40">
        <f t="shared" si="13"/>
        <v>43.09856841413644</v>
      </c>
      <c r="CF66" s="41">
        <f t="shared" si="9"/>
        <v>315.18518518518516</v>
      </c>
    </row>
    <row r="67" spans="1:84" ht="12.75">
      <c r="A67" s="34" t="s">
        <v>74</v>
      </c>
      <c r="B67" s="33" t="s">
        <v>228</v>
      </c>
      <c r="C67" s="26">
        <v>1482</v>
      </c>
      <c r="D67" s="34" t="s">
        <v>67</v>
      </c>
      <c r="E67" s="34" t="s">
        <v>224</v>
      </c>
      <c r="F67" s="34" t="s">
        <v>74</v>
      </c>
      <c r="G67" s="34" t="s">
        <v>225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>
        <v>51110</v>
      </c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6">
        <v>18000</v>
      </c>
      <c r="AR67" s="35"/>
      <c r="AS67" s="35"/>
      <c r="AT67" s="35"/>
      <c r="AU67" s="36">
        <v>78000</v>
      </c>
      <c r="AV67" s="36">
        <v>42930</v>
      </c>
      <c r="AW67" s="36">
        <v>136530</v>
      </c>
      <c r="AX67" s="35"/>
      <c r="AY67" s="35"/>
      <c r="AZ67" s="36">
        <v>350</v>
      </c>
      <c r="BA67" s="36">
        <v>520</v>
      </c>
      <c r="BB67" s="35"/>
      <c r="BC67" s="35"/>
      <c r="BD67" s="35"/>
      <c r="BE67" s="36">
        <v>170</v>
      </c>
      <c r="BF67" s="35"/>
      <c r="BG67" s="36">
        <v>50</v>
      </c>
      <c r="BH67" s="36">
        <v>30</v>
      </c>
      <c r="BI67" s="36">
        <v>240</v>
      </c>
      <c r="BJ67" s="36">
        <v>160</v>
      </c>
      <c r="BK67" s="35"/>
      <c r="BL67" s="36">
        <v>50</v>
      </c>
      <c r="BM67" s="35"/>
      <c r="BN67" s="36">
        <v>280</v>
      </c>
      <c r="BO67" s="36">
        <v>200</v>
      </c>
      <c r="BP67" s="36">
        <v>139580</v>
      </c>
      <c r="BQ67" s="36"/>
      <c r="BR67" s="36">
        <v>50840</v>
      </c>
      <c r="BS67" s="35"/>
      <c r="BT67" s="36">
        <v>1420</v>
      </c>
      <c r="BU67" s="35"/>
      <c r="BV67" s="35"/>
      <c r="BW67" s="37">
        <v>1420</v>
      </c>
      <c r="BX67" s="35"/>
      <c r="BY67" s="38"/>
      <c r="BZ67" s="39">
        <f t="shared" si="10"/>
        <v>328200</v>
      </c>
      <c r="CA67" s="39">
        <f t="shared" si="11"/>
        <v>139580</v>
      </c>
      <c r="CB67" s="39">
        <f t="shared" si="7"/>
        <v>220</v>
      </c>
      <c r="CC67" s="39">
        <f t="shared" si="8"/>
        <v>1620</v>
      </c>
      <c r="CD67" s="39">
        <f t="shared" si="12"/>
        <v>469620</v>
      </c>
      <c r="CE67" s="40">
        <f t="shared" si="13"/>
        <v>69.88629104382267</v>
      </c>
      <c r="CF67" s="41">
        <f t="shared" si="9"/>
        <v>316.8825910931174</v>
      </c>
    </row>
    <row r="68" spans="1:84" ht="12.75">
      <c r="A68" s="34" t="s">
        <v>76</v>
      </c>
      <c r="B68" s="33" t="s">
        <v>229</v>
      </c>
      <c r="C68" s="26">
        <v>2299</v>
      </c>
      <c r="D68" s="34" t="s">
        <v>67</v>
      </c>
      <c r="E68" s="34" t="s">
        <v>224</v>
      </c>
      <c r="F68" s="34" t="s">
        <v>76</v>
      </c>
      <c r="G68" s="34" t="s">
        <v>225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>
        <v>40530</v>
      </c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>
        <v>25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6">
        <v>72710</v>
      </c>
      <c r="AV68" s="36">
        <v>56430</v>
      </c>
      <c r="AW68" s="36">
        <v>137830</v>
      </c>
      <c r="AX68" s="36">
        <v>4330</v>
      </c>
      <c r="AY68" s="35"/>
      <c r="AZ68" s="36">
        <v>2110</v>
      </c>
      <c r="BA68" s="35"/>
      <c r="BB68" s="35"/>
      <c r="BC68" s="35"/>
      <c r="BD68" s="35"/>
      <c r="BE68" s="36">
        <v>140</v>
      </c>
      <c r="BF68" s="35"/>
      <c r="BG68" s="36">
        <v>30</v>
      </c>
      <c r="BH68" s="36">
        <v>1120</v>
      </c>
      <c r="BI68" s="36">
        <v>1790</v>
      </c>
      <c r="BJ68" s="35"/>
      <c r="BK68" s="35"/>
      <c r="BL68" s="36">
        <v>300</v>
      </c>
      <c r="BM68" s="35"/>
      <c r="BN68" s="36">
        <v>44720</v>
      </c>
      <c r="BO68" s="36">
        <v>380</v>
      </c>
      <c r="BP68" s="36">
        <v>346940</v>
      </c>
      <c r="BQ68" s="36"/>
      <c r="BR68" s="35"/>
      <c r="BS68" s="35"/>
      <c r="BT68" s="36">
        <v>2660</v>
      </c>
      <c r="BU68" s="35"/>
      <c r="BV68" s="35"/>
      <c r="BW68" s="37">
        <v>2660</v>
      </c>
      <c r="BX68" s="35"/>
      <c r="BY68" s="38"/>
      <c r="BZ68" s="39">
        <f t="shared" si="10"/>
        <v>361870</v>
      </c>
      <c r="CA68" s="39">
        <f t="shared" si="11"/>
        <v>346940</v>
      </c>
      <c r="CB68" s="39">
        <f t="shared" si="7"/>
        <v>170</v>
      </c>
      <c r="CC68" s="39">
        <f t="shared" si="8"/>
        <v>3040</v>
      </c>
      <c r="CD68" s="39">
        <f t="shared" si="12"/>
        <v>712020</v>
      </c>
      <c r="CE68" s="40">
        <f t="shared" si="13"/>
        <v>50.823010589590176</v>
      </c>
      <c r="CF68" s="41">
        <f t="shared" si="9"/>
        <v>309.7085689430187</v>
      </c>
    </row>
    <row r="69" spans="1:84" ht="12.75">
      <c r="A69" s="34" t="s">
        <v>78</v>
      </c>
      <c r="B69" s="33" t="s">
        <v>230</v>
      </c>
      <c r="C69" s="26">
        <v>7268</v>
      </c>
      <c r="D69" s="34" t="s">
        <v>67</v>
      </c>
      <c r="E69" s="34" t="s">
        <v>224</v>
      </c>
      <c r="F69" s="34" t="s">
        <v>78</v>
      </c>
      <c r="G69" s="34" t="s">
        <v>225</v>
      </c>
      <c r="H69" s="35"/>
      <c r="I69" s="35"/>
      <c r="J69" s="36">
        <v>247</v>
      </c>
      <c r="K69" s="35"/>
      <c r="L69" s="36">
        <v>500</v>
      </c>
      <c r="M69" s="35"/>
      <c r="N69" s="36">
        <v>395430</v>
      </c>
      <c r="O69" s="36">
        <v>217330</v>
      </c>
      <c r="P69" s="35"/>
      <c r="Q69" s="35"/>
      <c r="R69" s="35"/>
      <c r="S69" s="36">
        <v>42240</v>
      </c>
      <c r="T69" s="36">
        <v>110</v>
      </c>
      <c r="U69" s="36">
        <v>180</v>
      </c>
      <c r="V69" s="35"/>
      <c r="W69" s="36">
        <v>12930</v>
      </c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6">
        <v>93366</v>
      </c>
      <c r="AR69" s="35"/>
      <c r="AS69" s="35"/>
      <c r="AT69" s="35"/>
      <c r="AU69" s="36">
        <v>450170</v>
      </c>
      <c r="AV69" s="36">
        <v>164170</v>
      </c>
      <c r="AW69" s="36">
        <v>544552</v>
      </c>
      <c r="AX69" s="36">
        <v>24770</v>
      </c>
      <c r="AY69" s="36">
        <v>272</v>
      </c>
      <c r="AZ69" s="36">
        <v>8000</v>
      </c>
      <c r="BA69" s="36">
        <v>2640</v>
      </c>
      <c r="BB69" s="35"/>
      <c r="BC69" s="36">
        <v>1310</v>
      </c>
      <c r="BD69" s="35"/>
      <c r="BE69" s="36">
        <v>585</v>
      </c>
      <c r="BF69" s="36">
        <v>5665</v>
      </c>
      <c r="BG69" s="36">
        <v>583</v>
      </c>
      <c r="BH69" s="36">
        <v>17860</v>
      </c>
      <c r="BI69" s="36">
        <v>27600</v>
      </c>
      <c r="BJ69" s="36">
        <v>473670</v>
      </c>
      <c r="BK69" s="35"/>
      <c r="BL69" s="36">
        <v>66210</v>
      </c>
      <c r="BM69" s="35"/>
      <c r="BN69" s="36">
        <v>165266</v>
      </c>
      <c r="BO69" s="36">
        <v>180</v>
      </c>
      <c r="BP69" s="36">
        <v>1769167</v>
      </c>
      <c r="BQ69" s="36"/>
      <c r="BR69" s="36">
        <v>64997</v>
      </c>
      <c r="BS69" s="35"/>
      <c r="BT69" s="36">
        <v>44060</v>
      </c>
      <c r="BU69" s="35"/>
      <c r="BV69" s="37">
        <v>5665</v>
      </c>
      <c r="BW69" s="35"/>
      <c r="BX69" s="37">
        <v>44060</v>
      </c>
      <c r="BY69" s="38"/>
      <c r="BZ69" s="39">
        <f t="shared" si="10"/>
        <v>2756948</v>
      </c>
      <c r="CA69" s="39">
        <f t="shared" si="11"/>
        <v>1769167</v>
      </c>
      <c r="CB69" s="39">
        <f t="shared" si="7"/>
        <v>2478</v>
      </c>
      <c r="CC69" s="39">
        <f t="shared" si="8"/>
        <v>180</v>
      </c>
      <c r="CD69" s="39">
        <f t="shared" si="12"/>
        <v>4528773</v>
      </c>
      <c r="CE69" s="40">
        <f t="shared" si="13"/>
        <v>60.87626825190841</v>
      </c>
      <c r="CF69" s="41">
        <f t="shared" si="9"/>
        <v>623.1113098514035</v>
      </c>
    </row>
    <row r="70" spans="1:84" ht="12.75">
      <c r="A70" s="34" t="s">
        <v>80</v>
      </c>
      <c r="B70" s="33" t="s">
        <v>231</v>
      </c>
      <c r="C70" s="26">
        <v>2369</v>
      </c>
      <c r="D70" s="34" t="s">
        <v>67</v>
      </c>
      <c r="E70" s="34" t="s">
        <v>224</v>
      </c>
      <c r="F70" s="34" t="s">
        <v>80</v>
      </c>
      <c r="G70" s="34" t="s">
        <v>225</v>
      </c>
      <c r="H70" s="35"/>
      <c r="I70" s="35"/>
      <c r="J70" s="35"/>
      <c r="K70" s="35"/>
      <c r="L70" s="35"/>
      <c r="M70" s="35"/>
      <c r="N70" s="35"/>
      <c r="O70" s="36">
        <v>19400</v>
      </c>
      <c r="P70" s="35"/>
      <c r="Q70" s="35"/>
      <c r="R70" s="35"/>
      <c r="S70" s="36">
        <v>50530</v>
      </c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6">
        <v>41240</v>
      </c>
      <c r="AV70" s="35"/>
      <c r="AW70" s="35"/>
      <c r="AX70" s="36">
        <v>7950</v>
      </c>
      <c r="AY70" s="35"/>
      <c r="AZ70" s="35"/>
      <c r="BA70" s="35"/>
      <c r="BB70" s="35"/>
      <c r="BC70" s="35"/>
      <c r="BD70" s="35"/>
      <c r="BE70" s="36">
        <v>60</v>
      </c>
      <c r="BF70" s="36">
        <v>1456</v>
      </c>
      <c r="BG70" s="35"/>
      <c r="BH70" s="35"/>
      <c r="BI70" s="35"/>
      <c r="BJ70" s="35"/>
      <c r="BK70" s="35"/>
      <c r="BL70" s="36">
        <v>7640</v>
      </c>
      <c r="BM70" s="35"/>
      <c r="BN70" s="36">
        <v>16660</v>
      </c>
      <c r="BO70" s="35"/>
      <c r="BP70" s="36">
        <v>1120620</v>
      </c>
      <c r="BQ70" s="36"/>
      <c r="BR70" s="35"/>
      <c r="BS70" s="35"/>
      <c r="BT70" s="36">
        <v>48440</v>
      </c>
      <c r="BU70" s="37">
        <v>81</v>
      </c>
      <c r="BV70" s="37">
        <v>1456</v>
      </c>
      <c r="BW70" s="37">
        <v>48440</v>
      </c>
      <c r="BX70" s="35"/>
      <c r="BY70" s="38"/>
      <c r="BZ70" s="39">
        <f t="shared" si="10"/>
        <v>144876</v>
      </c>
      <c r="CA70" s="39">
        <f t="shared" si="11"/>
        <v>1120620</v>
      </c>
      <c r="CB70" s="39">
        <f t="shared" si="7"/>
        <v>141</v>
      </c>
      <c r="CC70" s="39">
        <f t="shared" si="8"/>
        <v>48440</v>
      </c>
      <c r="CD70" s="39">
        <f t="shared" si="12"/>
        <v>1314077</v>
      </c>
      <c r="CE70" s="40">
        <f t="shared" si="13"/>
        <v>11.024924719023314</v>
      </c>
      <c r="CF70" s="41">
        <f t="shared" si="9"/>
        <v>554.6969185310257</v>
      </c>
    </row>
    <row r="71" spans="1:84" ht="12.75">
      <c r="A71" s="34" t="s">
        <v>82</v>
      </c>
      <c r="B71" s="33" t="s">
        <v>232</v>
      </c>
      <c r="C71" s="26">
        <v>4858</v>
      </c>
      <c r="D71" s="34" t="s">
        <v>67</v>
      </c>
      <c r="E71" s="34" t="s">
        <v>224</v>
      </c>
      <c r="F71" s="34" t="s">
        <v>82</v>
      </c>
      <c r="G71" s="34" t="s">
        <v>225</v>
      </c>
      <c r="H71" s="35"/>
      <c r="I71" s="35"/>
      <c r="J71" s="35"/>
      <c r="K71" s="35"/>
      <c r="L71" s="35"/>
      <c r="M71" s="35"/>
      <c r="N71" s="36">
        <v>35388</v>
      </c>
      <c r="O71" s="36">
        <v>70810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6">
        <v>174860</v>
      </c>
      <c r="AV71" s="36">
        <v>115680</v>
      </c>
      <c r="AW71" s="36">
        <v>273320</v>
      </c>
      <c r="AX71" s="36">
        <v>14360</v>
      </c>
      <c r="AY71" s="35"/>
      <c r="AZ71" s="36">
        <v>3857</v>
      </c>
      <c r="BA71" s="36">
        <v>1120</v>
      </c>
      <c r="BB71" s="35"/>
      <c r="BC71" s="35"/>
      <c r="BD71" s="35"/>
      <c r="BE71" s="36">
        <v>337</v>
      </c>
      <c r="BF71" s="35"/>
      <c r="BG71" s="36">
        <v>364</v>
      </c>
      <c r="BH71" s="36">
        <v>3206</v>
      </c>
      <c r="BI71" s="36">
        <v>2651</v>
      </c>
      <c r="BJ71" s="35"/>
      <c r="BK71" s="35"/>
      <c r="BL71" s="35"/>
      <c r="BM71" s="35"/>
      <c r="BN71" s="36">
        <v>216060</v>
      </c>
      <c r="BO71" s="35"/>
      <c r="BP71" s="36">
        <v>689660</v>
      </c>
      <c r="BQ71" s="36"/>
      <c r="BR71" s="36">
        <v>113536</v>
      </c>
      <c r="BS71" s="35"/>
      <c r="BT71" s="36">
        <v>3930</v>
      </c>
      <c r="BU71" s="35"/>
      <c r="BV71" s="35"/>
      <c r="BW71" s="37">
        <v>33860</v>
      </c>
      <c r="BX71" s="37">
        <v>3930</v>
      </c>
      <c r="BY71" s="38"/>
      <c r="BZ71" s="39">
        <f t="shared" si="10"/>
        <v>915242</v>
      </c>
      <c r="CA71" s="39">
        <f t="shared" si="11"/>
        <v>689660</v>
      </c>
      <c r="CB71" s="39">
        <f t="shared" si="7"/>
        <v>701</v>
      </c>
      <c r="CC71" s="39">
        <f t="shared" si="8"/>
        <v>33860</v>
      </c>
      <c r="CD71" s="39">
        <f t="shared" si="12"/>
        <v>1639463</v>
      </c>
      <c r="CE71" s="40">
        <f t="shared" si="13"/>
        <v>55.825718543205916</v>
      </c>
      <c r="CF71" s="41">
        <f t="shared" si="9"/>
        <v>337.47694524495677</v>
      </c>
    </row>
    <row r="72" spans="1:84" ht="12.75">
      <c r="A72" s="34" t="s">
        <v>84</v>
      </c>
      <c r="B72" s="33" t="s">
        <v>233</v>
      </c>
      <c r="C72" s="26">
        <v>1072</v>
      </c>
      <c r="D72" s="34" t="s">
        <v>67</v>
      </c>
      <c r="E72" s="34" t="s">
        <v>224</v>
      </c>
      <c r="F72" s="34" t="s">
        <v>84</v>
      </c>
      <c r="G72" s="34" t="s">
        <v>225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>
        <v>19430</v>
      </c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6">
        <v>21990</v>
      </c>
      <c r="AV72" s="36">
        <v>20940</v>
      </c>
      <c r="AW72" s="36">
        <v>56670</v>
      </c>
      <c r="AX72" s="35"/>
      <c r="AY72" s="35"/>
      <c r="AZ72" s="36">
        <v>480</v>
      </c>
      <c r="BA72" s="36">
        <v>400</v>
      </c>
      <c r="BB72" s="35"/>
      <c r="BC72" s="35"/>
      <c r="BD72" s="35"/>
      <c r="BE72" s="36">
        <v>40</v>
      </c>
      <c r="BF72" s="35"/>
      <c r="BG72" s="35"/>
      <c r="BH72" s="36">
        <v>920</v>
      </c>
      <c r="BI72" s="36">
        <v>1310</v>
      </c>
      <c r="BJ72" s="36">
        <v>470</v>
      </c>
      <c r="BK72" s="35"/>
      <c r="BL72" s="36">
        <v>780</v>
      </c>
      <c r="BM72" s="35"/>
      <c r="BN72" s="35"/>
      <c r="BO72" s="36">
        <v>120</v>
      </c>
      <c r="BP72" s="36">
        <v>239430</v>
      </c>
      <c r="BQ72" s="36"/>
      <c r="BR72" s="35"/>
      <c r="BS72" s="35"/>
      <c r="BT72" s="36">
        <v>1600</v>
      </c>
      <c r="BU72" s="35"/>
      <c r="BV72" s="35"/>
      <c r="BW72" s="37">
        <v>1600</v>
      </c>
      <c r="BX72" s="35"/>
      <c r="BY72" s="38"/>
      <c r="BZ72" s="39">
        <f t="shared" si="10"/>
        <v>123390</v>
      </c>
      <c r="CA72" s="39">
        <f t="shared" si="11"/>
        <v>239430</v>
      </c>
      <c r="CB72" s="39">
        <f t="shared" si="7"/>
        <v>40</v>
      </c>
      <c r="CC72" s="39">
        <f t="shared" si="8"/>
        <v>1720</v>
      </c>
      <c r="CD72" s="39">
        <f t="shared" si="12"/>
        <v>364580</v>
      </c>
      <c r="CE72" s="40">
        <f t="shared" si="13"/>
        <v>33.84442372044544</v>
      </c>
      <c r="CF72" s="41">
        <f t="shared" si="9"/>
        <v>340.09328358208955</v>
      </c>
    </row>
    <row r="73" spans="1:84" ht="12.75">
      <c r="A73" s="34" t="s">
        <v>86</v>
      </c>
      <c r="B73" s="33" t="s">
        <v>234</v>
      </c>
      <c r="C73" s="26">
        <v>18935</v>
      </c>
      <c r="D73" s="34" t="s">
        <v>67</v>
      </c>
      <c r="E73" s="34" t="s">
        <v>224</v>
      </c>
      <c r="F73" s="34" t="s">
        <v>86</v>
      </c>
      <c r="G73" s="34" t="s">
        <v>225</v>
      </c>
      <c r="H73" s="35"/>
      <c r="I73" s="35"/>
      <c r="J73" s="36">
        <v>267</v>
      </c>
      <c r="K73" s="35"/>
      <c r="L73" s="35"/>
      <c r="M73" s="35"/>
      <c r="N73" s="36">
        <v>30210</v>
      </c>
      <c r="O73" s="36">
        <v>400197</v>
      </c>
      <c r="P73" s="35"/>
      <c r="Q73" s="35"/>
      <c r="R73" s="36">
        <v>431140</v>
      </c>
      <c r="S73" s="35"/>
      <c r="T73" s="35"/>
      <c r="U73" s="35"/>
      <c r="V73" s="35"/>
      <c r="W73" s="36">
        <v>9259</v>
      </c>
      <c r="X73" s="35"/>
      <c r="Y73" s="35"/>
      <c r="Z73" s="35"/>
      <c r="AA73" s="35"/>
      <c r="AB73" s="35"/>
      <c r="AC73" s="35"/>
      <c r="AD73" s="35"/>
      <c r="AE73" s="35"/>
      <c r="AF73" s="36">
        <v>317</v>
      </c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6">
        <v>765050</v>
      </c>
      <c r="AV73" s="36">
        <v>529175</v>
      </c>
      <c r="AW73" s="36">
        <v>1481080</v>
      </c>
      <c r="AX73" s="36">
        <v>47470</v>
      </c>
      <c r="AY73" s="36">
        <v>879</v>
      </c>
      <c r="AZ73" s="36">
        <v>20271</v>
      </c>
      <c r="BA73" s="36">
        <v>9981</v>
      </c>
      <c r="BB73" s="36">
        <v>551</v>
      </c>
      <c r="BC73" s="35"/>
      <c r="BD73" s="36">
        <v>310</v>
      </c>
      <c r="BE73" s="36">
        <v>2098</v>
      </c>
      <c r="BF73" s="36">
        <v>8255</v>
      </c>
      <c r="BG73" s="36">
        <v>2388</v>
      </c>
      <c r="BH73" s="36">
        <v>30977</v>
      </c>
      <c r="BI73" s="36">
        <v>49490</v>
      </c>
      <c r="BJ73" s="36">
        <v>121655</v>
      </c>
      <c r="BK73" s="35"/>
      <c r="BL73" s="36">
        <v>56655</v>
      </c>
      <c r="BM73" s="35"/>
      <c r="BN73" s="36">
        <v>582430</v>
      </c>
      <c r="BO73" s="36">
        <v>1600</v>
      </c>
      <c r="BP73" s="36">
        <v>2923410</v>
      </c>
      <c r="BQ73" s="36"/>
      <c r="BR73" s="36">
        <v>280630</v>
      </c>
      <c r="BS73" s="35"/>
      <c r="BT73" s="36">
        <v>73695</v>
      </c>
      <c r="BU73" s="35"/>
      <c r="BV73" s="37">
        <v>8255</v>
      </c>
      <c r="BW73" s="37">
        <v>73695</v>
      </c>
      <c r="BX73" s="35"/>
      <c r="BY73" s="38"/>
      <c r="BZ73" s="39">
        <f t="shared" si="10"/>
        <v>4574992</v>
      </c>
      <c r="CA73" s="39">
        <f t="shared" si="11"/>
        <v>2923410</v>
      </c>
      <c r="CB73" s="39">
        <f t="shared" si="7"/>
        <v>4796</v>
      </c>
      <c r="CC73" s="39">
        <f t="shared" si="8"/>
        <v>75295</v>
      </c>
      <c r="CD73" s="39">
        <f t="shared" si="12"/>
        <v>7578493</v>
      </c>
      <c r="CE73" s="40">
        <f t="shared" si="13"/>
        <v>60.36809692903326</v>
      </c>
      <c r="CF73" s="41">
        <f t="shared" si="9"/>
        <v>400.2372854502245</v>
      </c>
    </row>
    <row r="74" spans="1:84" ht="12.75">
      <c r="A74" s="34" t="s">
        <v>236</v>
      </c>
      <c r="B74" s="33" t="s">
        <v>235</v>
      </c>
      <c r="C74" s="26">
        <v>1731</v>
      </c>
      <c r="D74" s="34" t="s">
        <v>67</v>
      </c>
      <c r="E74" s="34" t="s">
        <v>224</v>
      </c>
      <c r="F74" s="34" t="s">
        <v>236</v>
      </c>
      <c r="G74" s="34" t="s">
        <v>225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>
        <v>48900</v>
      </c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6">
        <v>71390</v>
      </c>
      <c r="AV74" s="36">
        <v>54530</v>
      </c>
      <c r="AW74" s="36">
        <v>131250</v>
      </c>
      <c r="AX74" s="35"/>
      <c r="AY74" s="35"/>
      <c r="AZ74" s="36">
        <v>1690</v>
      </c>
      <c r="BA74" s="36">
        <v>300</v>
      </c>
      <c r="BB74" s="35"/>
      <c r="BC74" s="35"/>
      <c r="BD74" s="35"/>
      <c r="BE74" s="36">
        <v>110</v>
      </c>
      <c r="BF74" s="35"/>
      <c r="BG74" s="36">
        <v>210</v>
      </c>
      <c r="BH74" s="36">
        <v>2480</v>
      </c>
      <c r="BI74" s="36">
        <v>480</v>
      </c>
      <c r="BJ74" s="35"/>
      <c r="BK74" s="35"/>
      <c r="BL74" s="36">
        <v>3740</v>
      </c>
      <c r="BM74" s="35"/>
      <c r="BN74" s="36">
        <v>1660</v>
      </c>
      <c r="BO74" s="36">
        <v>640</v>
      </c>
      <c r="BP74" s="36">
        <v>225590</v>
      </c>
      <c r="BQ74" s="36"/>
      <c r="BR74" s="35"/>
      <c r="BS74" s="35"/>
      <c r="BT74" s="36">
        <v>130</v>
      </c>
      <c r="BU74" s="35"/>
      <c r="BV74" s="35"/>
      <c r="BW74" s="37">
        <v>2200</v>
      </c>
      <c r="BX74" s="37">
        <v>130</v>
      </c>
      <c r="BY74" s="38"/>
      <c r="BZ74" s="39">
        <f t="shared" si="10"/>
        <v>316550</v>
      </c>
      <c r="CA74" s="39">
        <f t="shared" si="11"/>
        <v>225590</v>
      </c>
      <c r="CB74" s="39">
        <f t="shared" si="7"/>
        <v>320</v>
      </c>
      <c r="CC74" s="39">
        <f t="shared" si="8"/>
        <v>2840</v>
      </c>
      <c r="CD74" s="39">
        <f t="shared" si="12"/>
        <v>545300</v>
      </c>
      <c r="CE74" s="40">
        <f t="shared" si="13"/>
        <v>58.05061434072988</v>
      </c>
      <c r="CF74" s="41">
        <f t="shared" si="9"/>
        <v>315.02021952628536</v>
      </c>
    </row>
    <row r="75" spans="1:84" ht="12.75">
      <c r="A75" s="34" t="s">
        <v>88</v>
      </c>
      <c r="B75" s="33" t="s">
        <v>237</v>
      </c>
      <c r="C75" s="26">
        <v>3552</v>
      </c>
      <c r="D75" s="34" t="s">
        <v>67</v>
      </c>
      <c r="E75" s="34" t="s">
        <v>224</v>
      </c>
      <c r="F75" s="34" t="s">
        <v>88</v>
      </c>
      <c r="G75" s="34" t="s">
        <v>225</v>
      </c>
      <c r="H75" s="35"/>
      <c r="I75" s="35"/>
      <c r="J75" s="35"/>
      <c r="K75" s="35"/>
      <c r="L75" s="35"/>
      <c r="M75" s="35"/>
      <c r="N75" s="36">
        <v>36844</v>
      </c>
      <c r="O75" s="36">
        <v>68355</v>
      </c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6">
        <v>132570</v>
      </c>
      <c r="AV75" s="36">
        <v>94860</v>
      </c>
      <c r="AW75" s="36">
        <v>223130</v>
      </c>
      <c r="AX75" s="36">
        <v>5130</v>
      </c>
      <c r="AY75" s="35"/>
      <c r="AZ75" s="36">
        <v>2820</v>
      </c>
      <c r="BA75" s="35"/>
      <c r="BB75" s="35"/>
      <c r="BC75" s="35"/>
      <c r="BD75" s="35"/>
      <c r="BE75" s="36">
        <v>300</v>
      </c>
      <c r="BF75" s="35"/>
      <c r="BG75" s="36">
        <v>259</v>
      </c>
      <c r="BH75" s="36">
        <v>2344</v>
      </c>
      <c r="BI75" s="36">
        <v>1938</v>
      </c>
      <c r="BJ75" s="35"/>
      <c r="BK75" s="35"/>
      <c r="BL75" s="35"/>
      <c r="BM75" s="35"/>
      <c r="BN75" s="36">
        <v>146530</v>
      </c>
      <c r="BO75" s="35"/>
      <c r="BP75" s="36">
        <v>740795</v>
      </c>
      <c r="BQ75" s="36"/>
      <c r="BR75" s="36">
        <v>83013</v>
      </c>
      <c r="BS75" s="35"/>
      <c r="BT75" s="36">
        <v>29060</v>
      </c>
      <c r="BU75" s="35"/>
      <c r="BV75" s="35"/>
      <c r="BW75" s="37">
        <v>29060</v>
      </c>
      <c r="BX75" s="37">
        <v>3380</v>
      </c>
      <c r="BY75" s="38"/>
      <c r="BZ75" s="39">
        <f t="shared" si="10"/>
        <v>717901</v>
      </c>
      <c r="CA75" s="39">
        <f t="shared" si="11"/>
        <v>740795</v>
      </c>
      <c r="CB75" s="39">
        <f t="shared" si="7"/>
        <v>559</v>
      </c>
      <c r="CC75" s="39">
        <f t="shared" si="8"/>
        <v>29060</v>
      </c>
      <c r="CD75" s="39">
        <f t="shared" si="12"/>
        <v>1488315</v>
      </c>
      <c r="CE75" s="40">
        <f t="shared" si="13"/>
        <v>48.23582373355103</v>
      </c>
      <c r="CF75" s="41">
        <f t="shared" si="9"/>
        <v>419.00760135135135</v>
      </c>
    </row>
    <row r="76" spans="1:84" ht="12.75">
      <c r="A76" s="34" t="s">
        <v>90</v>
      </c>
      <c r="B76" s="33" t="s">
        <v>238</v>
      </c>
      <c r="C76" s="26">
        <v>4009</v>
      </c>
      <c r="D76" s="34" t="s">
        <v>67</v>
      </c>
      <c r="E76" s="34" t="s">
        <v>224</v>
      </c>
      <c r="F76" s="34" t="s">
        <v>90</v>
      </c>
      <c r="G76" s="34" t="s">
        <v>225</v>
      </c>
      <c r="H76" s="35"/>
      <c r="I76" s="35"/>
      <c r="J76" s="35"/>
      <c r="K76" s="35"/>
      <c r="L76" s="36">
        <v>462</v>
      </c>
      <c r="M76" s="35"/>
      <c r="N76" s="36">
        <v>50</v>
      </c>
      <c r="O76" s="36">
        <v>79480</v>
      </c>
      <c r="P76" s="35"/>
      <c r="Q76" s="35"/>
      <c r="R76" s="35"/>
      <c r="S76" s="35"/>
      <c r="T76" s="35"/>
      <c r="U76" s="35"/>
      <c r="V76" s="35"/>
      <c r="W76" s="36">
        <v>6181</v>
      </c>
      <c r="X76" s="35"/>
      <c r="Y76" s="35"/>
      <c r="Z76" s="35"/>
      <c r="AA76" s="35"/>
      <c r="AB76" s="35"/>
      <c r="AC76" s="35"/>
      <c r="AD76" s="35"/>
      <c r="AE76" s="35"/>
      <c r="AF76" s="36">
        <v>160</v>
      </c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6">
        <v>37535</v>
      </c>
      <c r="AR76" s="35"/>
      <c r="AS76" s="35"/>
      <c r="AT76" s="35"/>
      <c r="AU76" s="36">
        <v>166010</v>
      </c>
      <c r="AV76" s="36">
        <v>118520</v>
      </c>
      <c r="AW76" s="36">
        <v>266810</v>
      </c>
      <c r="AX76" s="35"/>
      <c r="AY76" s="35"/>
      <c r="AZ76" s="36">
        <v>9079</v>
      </c>
      <c r="BA76" s="36">
        <v>1590</v>
      </c>
      <c r="BB76" s="36">
        <v>11</v>
      </c>
      <c r="BC76" s="35"/>
      <c r="BD76" s="35"/>
      <c r="BE76" s="36">
        <v>970</v>
      </c>
      <c r="BF76" s="36">
        <v>6217</v>
      </c>
      <c r="BG76" s="36">
        <v>1210</v>
      </c>
      <c r="BH76" s="36">
        <v>11545</v>
      </c>
      <c r="BI76" s="36">
        <v>15670</v>
      </c>
      <c r="BJ76" s="36">
        <v>43610</v>
      </c>
      <c r="BK76" s="35"/>
      <c r="BL76" s="36">
        <v>18730</v>
      </c>
      <c r="BM76" s="35"/>
      <c r="BN76" s="36">
        <v>47805</v>
      </c>
      <c r="BO76" s="35"/>
      <c r="BP76" s="36">
        <v>464710</v>
      </c>
      <c r="BQ76" s="36"/>
      <c r="BR76" s="36">
        <v>105000</v>
      </c>
      <c r="BS76" s="35"/>
      <c r="BT76" s="36">
        <v>50440</v>
      </c>
      <c r="BU76" s="37">
        <v>6217</v>
      </c>
      <c r="BV76" s="35"/>
      <c r="BW76" s="37">
        <v>50440</v>
      </c>
      <c r="BX76" s="35"/>
      <c r="BY76" s="38"/>
      <c r="BZ76" s="39">
        <f t="shared" si="10"/>
        <v>823088</v>
      </c>
      <c r="CA76" s="39">
        <f t="shared" si="11"/>
        <v>464710</v>
      </c>
      <c r="CB76" s="39">
        <f t="shared" si="7"/>
        <v>8397</v>
      </c>
      <c r="CC76" s="39">
        <f t="shared" si="8"/>
        <v>50440</v>
      </c>
      <c r="CD76" s="39">
        <f t="shared" si="12"/>
        <v>1346635</v>
      </c>
      <c r="CE76" s="40">
        <f t="shared" si="13"/>
        <v>61.121833310436756</v>
      </c>
      <c r="CF76" s="41">
        <f t="shared" si="9"/>
        <v>335.9029683212771</v>
      </c>
    </row>
    <row r="77" spans="1:84" ht="12.75">
      <c r="A77" s="34" t="s">
        <v>92</v>
      </c>
      <c r="B77" s="33" t="s">
        <v>239</v>
      </c>
      <c r="C77" s="26">
        <v>15036</v>
      </c>
      <c r="D77" s="34" t="s">
        <v>67</v>
      </c>
      <c r="E77" s="34" t="s">
        <v>224</v>
      </c>
      <c r="F77" s="34" t="s">
        <v>92</v>
      </c>
      <c r="G77" s="34" t="s">
        <v>225</v>
      </c>
      <c r="H77" s="35"/>
      <c r="I77" s="35"/>
      <c r="J77" s="36">
        <v>223</v>
      </c>
      <c r="K77" s="35"/>
      <c r="L77" s="35"/>
      <c r="M77" s="35"/>
      <c r="N77" s="35"/>
      <c r="O77" s="36">
        <v>299830</v>
      </c>
      <c r="P77" s="35"/>
      <c r="Q77" s="35"/>
      <c r="R77" s="35"/>
      <c r="S77" s="36">
        <v>79070</v>
      </c>
      <c r="T77" s="36">
        <v>200</v>
      </c>
      <c r="U77" s="36">
        <v>340</v>
      </c>
      <c r="V77" s="35"/>
      <c r="W77" s="36">
        <v>2860</v>
      </c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6">
        <v>218176</v>
      </c>
      <c r="AR77" s="35"/>
      <c r="AS77" s="35"/>
      <c r="AT77" s="35"/>
      <c r="AU77" s="36">
        <v>732255</v>
      </c>
      <c r="AV77" s="36">
        <v>295110</v>
      </c>
      <c r="AW77" s="36">
        <v>898674</v>
      </c>
      <c r="AX77" s="36">
        <v>34770</v>
      </c>
      <c r="AY77" s="36">
        <v>278</v>
      </c>
      <c r="AZ77" s="36">
        <v>16020</v>
      </c>
      <c r="BA77" s="36">
        <v>2670</v>
      </c>
      <c r="BB77" s="36">
        <v>530</v>
      </c>
      <c r="BC77" s="36">
        <v>830</v>
      </c>
      <c r="BD77" s="35"/>
      <c r="BE77" s="36">
        <v>1070</v>
      </c>
      <c r="BF77" s="36">
        <v>5215</v>
      </c>
      <c r="BG77" s="36">
        <v>1567</v>
      </c>
      <c r="BH77" s="36">
        <v>22460</v>
      </c>
      <c r="BI77" s="36">
        <v>28010</v>
      </c>
      <c r="BJ77" s="36">
        <v>101693</v>
      </c>
      <c r="BK77" s="35"/>
      <c r="BL77" s="36">
        <v>40140</v>
      </c>
      <c r="BM77" s="35"/>
      <c r="BN77" s="36">
        <v>400904</v>
      </c>
      <c r="BO77" s="36">
        <v>240</v>
      </c>
      <c r="BP77" s="36">
        <v>3203163</v>
      </c>
      <c r="BQ77" s="36"/>
      <c r="BR77" s="36">
        <v>116253</v>
      </c>
      <c r="BS77" s="35"/>
      <c r="BT77" s="36">
        <v>58710</v>
      </c>
      <c r="BU77" s="35"/>
      <c r="BV77" s="37">
        <v>5215</v>
      </c>
      <c r="BW77" s="37">
        <v>17700</v>
      </c>
      <c r="BX77" s="37">
        <v>58710</v>
      </c>
      <c r="BY77" s="38"/>
      <c r="BZ77" s="39">
        <f t="shared" si="10"/>
        <v>3237598</v>
      </c>
      <c r="CA77" s="39">
        <f t="shared" si="11"/>
        <v>3203163</v>
      </c>
      <c r="CB77" s="39">
        <f t="shared" si="7"/>
        <v>3467</v>
      </c>
      <c r="CC77" s="39">
        <f t="shared" si="8"/>
        <v>17940</v>
      </c>
      <c r="CD77" s="39">
        <f t="shared" si="12"/>
        <v>6462168</v>
      </c>
      <c r="CE77" s="40">
        <f t="shared" si="13"/>
        <v>50.100802083758886</v>
      </c>
      <c r="CF77" s="41">
        <f t="shared" si="9"/>
        <v>429.779728651237</v>
      </c>
    </row>
    <row r="78" spans="1:84" ht="12.75">
      <c r="A78" s="34" t="s">
        <v>94</v>
      </c>
      <c r="B78" s="33" t="s">
        <v>240</v>
      </c>
      <c r="C78" s="26">
        <v>5152</v>
      </c>
      <c r="D78" s="34" t="s">
        <v>67</v>
      </c>
      <c r="E78" s="34" t="s">
        <v>224</v>
      </c>
      <c r="F78" s="34" t="s">
        <v>94</v>
      </c>
      <c r="G78" s="34" t="s">
        <v>225</v>
      </c>
      <c r="H78" s="35"/>
      <c r="I78" s="35"/>
      <c r="J78" s="36">
        <v>248</v>
      </c>
      <c r="K78" s="36">
        <v>380</v>
      </c>
      <c r="L78" s="35"/>
      <c r="M78" s="35"/>
      <c r="N78" s="35"/>
      <c r="O78" s="36">
        <v>24550</v>
      </c>
      <c r="P78" s="35"/>
      <c r="Q78" s="35"/>
      <c r="R78" s="36">
        <v>111360</v>
      </c>
      <c r="S78" s="35"/>
      <c r="T78" s="35"/>
      <c r="U78" s="36">
        <v>164</v>
      </c>
      <c r="V78" s="35"/>
      <c r="W78" s="36">
        <v>6060</v>
      </c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6">
        <v>242280</v>
      </c>
      <c r="AV78" s="36">
        <v>151150</v>
      </c>
      <c r="AW78" s="36">
        <v>364130</v>
      </c>
      <c r="AX78" s="35"/>
      <c r="AY78" s="36">
        <v>607</v>
      </c>
      <c r="AZ78" s="36">
        <v>16920</v>
      </c>
      <c r="BA78" s="36">
        <v>1720</v>
      </c>
      <c r="BB78" s="36">
        <v>190</v>
      </c>
      <c r="BC78" s="35"/>
      <c r="BD78" s="35"/>
      <c r="BE78" s="36">
        <v>330</v>
      </c>
      <c r="BF78" s="36">
        <v>6095</v>
      </c>
      <c r="BG78" s="36">
        <v>920</v>
      </c>
      <c r="BH78" s="36">
        <v>20675</v>
      </c>
      <c r="BI78" s="36">
        <v>35137</v>
      </c>
      <c r="BJ78" s="36">
        <v>55250</v>
      </c>
      <c r="BK78" s="35"/>
      <c r="BL78" s="36">
        <v>57520</v>
      </c>
      <c r="BM78" s="35"/>
      <c r="BN78" s="36">
        <v>103090</v>
      </c>
      <c r="BO78" s="36">
        <v>280</v>
      </c>
      <c r="BP78" s="36">
        <v>652650</v>
      </c>
      <c r="BQ78" s="36"/>
      <c r="BR78" s="36">
        <v>128880</v>
      </c>
      <c r="BS78" s="35"/>
      <c r="BT78" s="36">
        <v>86520</v>
      </c>
      <c r="BU78" s="35"/>
      <c r="BV78" s="37">
        <v>6095</v>
      </c>
      <c r="BW78" s="37">
        <v>86520</v>
      </c>
      <c r="BX78" s="35"/>
      <c r="BY78" s="38"/>
      <c r="BZ78" s="39">
        <f t="shared" si="10"/>
        <v>1197362</v>
      </c>
      <c r="CA78" s="39">
        <f t="shared" si="11"/>
        <v>652650</v>
      </c>
      <c r="CB78" s="39">
        <f t="shared" si="7"/>
        <v>1250</v>
      </c>
      <c r="CC78" s="39">
        <f t="shared" si="8"/>
        <v>86800</v>
      </c>
      <c r="CD78" s="39">
        <f t="shared" si="12"/>
        <v>1938062</v>
      </c>
      <c r="CE78" s="40">
        <f t="shared" si="13"/>
        <v>61.781408437913754</v>
      </c>
      <c r="CF78" s="41">
        <f t="shared" si="9"/>
        <v>376.1766304347826</v>
      </c>
    </row>
    <row r="79" spans="1:84" ht="12.75">
      <c r="A79" s="34" t="s">
        <v>96</v>
      </c>
      <c r="B79" s="33" t="s">
        <v>241</v>
      </c>
      <c r="C79" s="26">
        <v>4929</v>
      </c>
      <c r="D79" s="34" t="s">
        <v>67</v>
      </c>
      <c r="E79" s="34" t="s">
        <v>224</v>
      </c>
      <c r="F79" s="34" t="s">
        <v>96</v>
      </c>
      <c r="G79" s="34" t="s">
        <v>225</v>
      </c>
      <c r="H79" s="35"/>
      <c r="I79" s="35"/>
      <c r="J79" s="35"/>
      <c r="K79" s="35"/>
      <c r="L79" s="35"/>
      <c r="M79" s="35"/>
      <c r="N79" s="36">
        <v>24086</v>
      </c>
      <c r="O79" s="36">
        <v>76006</v>
      </c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6">
        <v>160560</v>
      </c>
      <c r="AV79" s="36">
        <v>148300</v>
      </c>
      <c r="AW79" s="36">
        <v>324880</v>
      </c>
      <c r="AX79" s="35"/>
      <c r="AY79" s="35"/>
      <c r="AZ79" s="36">
        <v>3913</v>
      </c>
      <c r="BA79" s="36">
        <v>1350</v>
      </c>
      <c r="BB79" s="35"/>
      <c r="BC79" s="35"/>
      <c r="BD79" s="35"/>
      <c r="BE79" s="36">
        <v>238</v>
      </c>
      <c r="BF79" s="35"/>
      <c r="BG79" s="36">
        <v>319</v>
      </c>
      <c r="BH79" s="36">
        <v>3252</v>
      </c>
      <c r="BI79" s="36">
        <v>2690</v>
      </c>
      <c r="BJ79" s="35"/>
      <c r="BK79" s="35"/>
      <c r="BL79" s="35"/>
      <c r="BM79" s="35"/>
      <c r="BN79" s="36">
        <v>52120</v>
      </c>
      <c r="BO79" s="35"/>
      <c r="BP79" s="36">
        <v>1169060</v>
      </c>
      <c r="BQ79" s="36"/>
      <c r="BR79" s="36">
        <v>115195</v>
      </c>
      <c r="BS79" s="35"/>
      <c r="BT79" s="36">
        <v>8640</v>
      </c>
      <c r="BU79" s="35"/>
      <c r="BV79" s="35"/>
      <c r="BW79" s="37">
        <v>56330</v>
      </c>
      <c r="BX79" s="37">
        <v>8640</v>
      </c>
      <c r="BY79" s="38"/>
      <c r="BZ79" s="39">
        <f t="shared" si="10"/>
        <v>805797</v>
      </c>
      <c r="CA79" s="39">
        <f t="shared" si="11"/>
        <v>1169060</v>
      </c>
      <c r="CB79" s="39">
        <f t="shared" si="7"/>
        <v>557</v>
      </c>
      <c r="CC79" s="39">
        <f t="shared" si="8"/>
        <v>56330</v>
      </c>
      <c r="CD79" s="39">
        <f t="shared" si="12"/>
        <v>2031744</v>
      </c>
      <c r="CE79" s="40">
        <f t="shared" si="13"/>
        <v>39.660360754110755</v>
      </c>
      <c r="CF79" s="41">
        <f t="shared" si="9"/>
        <v>412.2020693852708</v>
      </c>
    </row>
    <row r="80" spans="1:84" ht="12.75">
      <c r="A80" s="34" t="s">
        <v>98</v>
      </c>
      <c r="B80" s="33" t="s">
        <v>242</v>
      </c>
      <c r="C80" s="26">
        <v>31971</v>
      </c>
      <c r="D80" s="34" t="s">
        <v>67</v>
      </c>
      <c r="E80" s="34" t="s">
        <v>224</v>
      </c>
      <c r="F80" s="34" t="s">
        <v>98</v>
      </c>
      <c r="G80" s="34" t="s">
        <v>225</v>
      </c>
      <c r="H80" s="35"/>
      <c r="I80" s="35"/>
      <c r="J80" s="35"/>
      <c r="K80" s="35"/>
      <c r="L80" s="36">
        <v>600</v>
      </c>
      <c r="M80" s="35"/>
      <c r="N80" s="35"/>
      <c r="O80" s="36">
        <v>559090</v>
      </c>
      <c r="P80" s="35"/>
      <c r="Q80" s="35"/>
      <c r="R80" s="35"/>
      <c r="S80" s="35"/>
      <c r="T80" s="35"/>
      <c r="U80" s="35"/>
      <c r="V80" s="35"/>
      <c r="W80" s="36">
        <v>7570</v>
      </c>
      <c r="X80" s="35"/>
      <c r="Y80" s="35"/>
      <c r="Z80" s="35"/>
      <c r="AA80" s="35"/>
      <c r="AB80" s="35"/>
      <c r="AC80" s="35"/>
      <c r="AD80" s="35"/>
      <c r="AE80" s="35"/>
      <c r="AF80" s="36">
        <v>630</v>
      </c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6">
        <v>158250</v>
      </c>
      <c r="AR80" s="35"/>
      <c r="AS80" s="35"/>
      <c r="AT80" s="35"/>
      <c r="AU80" s="36">
        <v>1494030</v>
      </c>
      <c r="AV80" s="36">
        <v>971240</v>
      </c>
      <c r="AW80" s="36">
        <v>1773640</v>
      </c>
      <c r="AX80" s="35"/>
      <c r="AY80" s="36">
        <v>950</v>
      </c>
      <c r="AZ80" s="36">
        <v>43665</v>
      </c>
      <c r="BA80" s="36">
        <v>830</v>
      </c>
      <c r="BB80" s="36">
        <v>130</v>
      </c>
      <c r="BC80" s="35"/>
      <c r="BD80" s="35"/>
      <c r="BE80" s="36">
        <v>2560</v>
      </c>
      <c r="BF80" s="36">
        <v>7785</v>
      </c>
      <c r="BG80" s="36">
        <v>2270</v>
      </c>
      <c r="BH80" s="36">
        <v>50320</v>
      </c>
      <c r="BI80" s="36">
        <v>59320</v>
      </c>
      <c r="BJ80" s="36">
        <v>137100</v>
      </c>
      <c r="BK80" s="35"/>
      <c r="BL80" s="36">
        <v>49750</v>
      </c>
      <c r="BM80" s="35"/>
      <c r="BN80" s="36">
        <v>104720</v>
      </c>
      <c r="BO80" s="35"/>
      <c r="BP80" s="36">
        <v>7116540</v>
      </c>
      <c r="BQ80" s="36"/>
      <c r="BR80" s="36">
        <v>412640</v>
      </c>
      <c r="BS80" s="35"/>
      <c r="BT80" s="36">
        <v>133760</v>
      </c>
      <c r="BU80" s="37">
        <v>7785</v>
      </c>
      <c r="BV80" s="35"/>
      <c r="BW80" s="37">
        <v>133760</v>
      </c>
      <c r="BX80" s="35"/>
      <c r="BY80" s="38"/>
      <c r="BZ80" s="39">
        <f t="shared" si="10"/>
        <v>5411205</v>
      </c>
      <c r="CA80" s="39">
        <f t="shared" si="11"/>
        <v>7116540</v>
      </c>
      <c r="CB80" s="39">
        <f t="shared" si="7"/>
        <v>12615</v>
      </c>
      <c r="CC80" s="39">
        <f t="shared" si="8"/>
        <v>133760</v>
      </c>
      <c r="CD80" s="39">
        <f t="shared" si="12"/>
        <v>12674120</v>
      </c>
      <c r="CE80" s="40">
        <f t="shared" si="13"/>
        <v>42.69491688574828</v>
      </c>
      <c r="CF80" s="41">
        <f t="shared" si="9"/>
        <v>396.4255106189985</v>
      </c>
    </row>
    <row r="81" spans="1:84" ht="12.75">
      <c r="A81" s="34" t="s">
        <v>100</v>
      </c>
      <c r="B81" s="33" t="s">
        <v>243</v>
      </c>
      <c r="C81" s="26">
        <v>27781</v>
      </c>
      <c r="D81" s="34" t="s">
        <v>67</v>
      </c>
      <c r="E81" s="34" t="s">
        <v>224</v>
      </c>
      <c r="F81" s="34" t="s">
        <v>100</v>
      </c>
      <c r="G81" s="34" t="s">
        <v>225</v>
      </c>
      <c r="H81" s="35"/>
      <c r="I81" s="35"/>
      <c r="J81" s="35"/>
      <c r="K81" s="35"/>
      <c r="L81" s="36">
        <v>1430</v>
      </c>
      <c r="M81" s="35"/>
      <c r="N81" s="35">
        <v>250730</v>
      </c>
      <c r="O81" s="36">
        <v>348330</v>
      </c>
      <c r="P81" s="35"/>
      <c r="Q81" s="35"/>
      <c r="R81" s="35">
        <v>19380</v>
      </c>
      <c r="S81" s="35">
        <v>583810</v>
      </c>
      <c r="T81" s="35"/>
      <c r="U81" s="35"/>
      <c r="V81" s="35"/>
      <c r="W81" s="36">
        <v>7740</v>
      </c>
      <c r="X81" s="35"/>
      <c r="Y81" s="35"/>
      <c r="Z81" s="35"/>
      <c r="AA81" s="35"/>
      <c r="AB81" s="35"/>
      <c r="AC81" s="35"/>
      <c r="AD81" s="35"/>
      <c r="AE81" s="35"/>
      <c r="AF81" s="36">
        <v>150</v>
      </c>
      <c r="AG81" s="35"/>
      <c r="AH81" s="35"/>
      <c r="AI81" s="35"/>
      <c r="AJ81" s="35"/>
      <c r="AK81" s="35"/>
      <c r="AL81" s="35"/>
      <c r="AM81" s="35"/>
      <c r="AN81" s="35"/>
      <c r="AO81" s="35"/>
      <c r="AP81" s="35">
        <v>280</v>
      </c>
      <c r="AQ81" s="36">
        <v>255620</v>
      </c>
      <c r="AR81" s="35"/>
      <c r="AS81" s="35"/>
      <c r="AT81" s="35"/>
      <c r="AU81" s="36">
        <v>1214830</v>
      </c>
      <c r="AV81" s="36"/>
      <c r="AW81" s="36">
        <v>1201310</v>
      </c>
      <c r="AX81" s="35">
        <v>87760</v>
      </c>
      <c r="AY81" s="36">
        <v>155</v>
      </c>
      <c r="AZ81" s="36">
        <v>27420</v>
      </c>
      <c r="BA81" s="36">
        <v>2570</v>
      </c>
      <c r="BB81" s="36"/>
      <c r="BC81" s="35"/>
      <c r="BD81" s="35"/>
      <c r="BE81" s="36">
        <v>2254</v>
      </c>
      <c r="BF81" s="36">
        <v>2489</v>
      </c>
      <c r="BG81" s="36"/>
      <c r="BH81" s="36">
        <v>42740</v>
      </c>
      <c r="BI81" s="36">
        <v>35440</v>
      </c>
      <c r="BJ81" s="36">
        <v>263320</v>
      </c>
      <c r="BK81" s="35"/>
      <c r="BL81" s="36">
        <v>57540</v>
      </c>
      <c r="BM81" s="35"/>
      <c r="BN81" s="36">
        <v>563710</v>
      </c>
      <c r="BO81" s="35">
        <v>1130</v>
      </c>
      <c r="BP81" s="36">
        <v>10275840</v>
      </c>
      <c r="BQ81" s="36"/>
      <c r="BR81" s="36"/>
      <c r="BS81" s="35"/>
      <c r="BT81" s="36">
        <v>144840</v>
      </c>
      <c r="BU81" s="37">
        <v>2489</v>
      </c>
      <c r="BV81" s="35">
        <v>14677</v>
      </c>
      <c r="BW81" s="37">
        <v>144840</v>
      </c>
      <c r="BX81" s="35"/>
      <c r="BY81" s="38">
        <v>1738230</v>
      </c>
      <c r="BZ81" s="39">
        <f t="shared" si="10"/>
        <v>4978512</v>
      </c>
      <c r="CA81" s="39">
        <f t="shared" si="11"/>
        <v>10275840</v>
      </c>
      <c r="CB81" s="39">
        <f t="shared" si="7"/>
        <v>4743</v>
      </c>
      <c r="CC81" s="39">
        <f t="shared" si="8"/>
        <v>145970</v>
      </c>
      <c r="CD81" s="39">
        <f t="shared" si="12"/>
        <v>15405065</v>
      </c>
      <c r="CE81" s="40">
        <f t="shared" si="13"/>
        <v>32.31737094260881</v>
      </c>
      <c r="CF81" s="41">
        <f t="shared" si="9"/>
        <v>554.5180159101544</v>
      </c>
    </row>
    <row r="82" spans="1:84" ht="12.75">
      <c r="A82" s="34" t="s">
        <v>102</v>
      </c>
      <c r="B82" s="33" t="s">
        <v>244</v>
      </c>
      <c r="C82" s="26">
        <v>9745</v>
      </c>
      <c r="D82" s="34" t="s">
        <v>67</v>
      </c>
      <c r="E82" s="34" t="s">
        <v>224</v>
      </c>
      <c r="F82" s="34" t="s">
        <v>102</v>
      </c>
      <c r="G82" s="34" t="s">
        <v>225</v>
      </c>
      <c r="H82" s="35"/>
      <c r="I82" s="35"/>
      <c r="J82" s="36">
        <v>46</v>
      </c>
      <c r="K82" s="35"/>
      <c r="L82" s="36">
        <v>750</v>
      </c>
      <c r="M82" s="35"/>
      <c r="N82" s="36">
        <v>56630</v>
      </c>
      <c r="O82" s="36">
        <v>164990</v>
      </c>
      <c r="P82" s="35"/>
      <c r="Q82" s="36">
        <v>875</v>
      </c>
      <c r="R82" s="36">
        <v>52440</v>
      </c>
      <c r="S82" s="35"/>
      <c r="T82" s="35"/>
      <c r="U82" s="35"/>
      <c r="V82" s="35"/>
      <c r="W82" s="35"/>
      <c r="X82" s="36">
        <v>2100</v>
      </c>
      <c r="Y82" s="35"/>
      <c r="Z82" s="35"/>
      <c r="AA82" s="35"/>
      <c r="AB82" s="35"/>
      <c r="AC82" s="35"/>
      <c r="AD82" s="35"/>
      <c r="AE82" s="35"/>
      <c r="AF82" s="35"/>
      <c r="AG82" s="35"/>
      <c r="AH82" s="36">
        <v>1140</v>
      </c>
      <c r="AI82" s="35"/>
      <c r="AJ82" s="35"/>
      <c r="AK82" s="35"/>
      <c r="AL82" s="35"/>
      <c r="AM82" s="35"/>
      <c r="AN82" s="35"/>
      <c r="AO82" s="35"/>
      <c r="AP82" s="36">
        <v>160</v>
      </c>
      <c r="AQ82" s="35"/>
      <c r="AR82" s="35"/>
      <c r="AS82" s="35"/>
      <c r="AT82" s="35"/>
      <c r="AU82" s="36">
        <v>326860</v>
      </c>
      <c r="AV82" s="36">
        <v>202380</v>
      </c>
      <c r="AW82" s="36">
        <v>700300</v>
      </c>
      <c r="AX82" s="36">
        <v>23960</v>
      </c>
      <c r="AY82" s="36">
        <v>671</v>
      </c>
      <c r="AZ82" s="36">
        <v>12210</v>
      </c>
      <c r="BA82" s="36">
        <v>1200</v>
      </c>
      <c r="BB82" s="35"/>
      <c r="BC82" s="35"/>
      <c r="BD82" s="35"/>
      <c r="BE82" s="36">
        <v>833</v>
      </c>
      <c r="BF82" s="36">
        <v>6294</v>
      </c>
      <c r="BG82" s="35"/>
      <c r="BH82" s="36">
        <v>19650</v>
      </c>
      <c r="BI82" s="36">
        <v>16480</v>
      </c>
      <c r="BJ82" s="36">
        <v>68070</v>
      </c>
      <c r="BK82" s="35"/>
      <c r="BL82" s="36">
        <v>17500</v>
      </c>
      <c r="BM82" s="35"/>
      <c r="BN82" s="36">
        <v>564980</v>
      </c>
      <c r="BO82" s="36">
        <v>720</v>
      </c>
      <c r="BP82" s="36">
        <v>2262200</v>
      </c>
      <c r="BQ82" s="36"/>
      <c r="BR82" s="35"/>
      <c r="BS82" s="36">
        <v>209</v>
      </c>
      <c r="BT82" s="36">
        <v>106140</v>
      </c>
      <c r="BU82" s="35"/>
      <c r="BV82" s="37">
        <v>6294</v>
      </c>
      <c r="BW82" s="37">
        <v>106140</v>
      </c>
      <c r="BX82" s="37">
        <v>106140</v>
      </c>
      <c r="BY82" s="38"/>
      <c r="BZ82" s="39">
        <f t="shared" si="10"/>
        <v>2342426</v>
      </c>
      <c r="CA82" s="39">
        <f t="shared" si="11"/>
        <v>2262200</v>
      </c>
      <c r="CB82" s="39">
        <f t="shared" si="7"/>
        <v>833</v>
      </c>
      <c r="CC82" s="39">
        <f t="shared" si="8"/>
        <v>106860</v>
      </c>
      <c r="CD82" s="39">
        <f t="shared" si="12"/>
        <v>4712319</v>
      </c>
      <c r="CE82" s="40">
        <f t="shared" si="13"/>
        <v>49.70856175059456</v>
      </c>
      <c r="CF82" s="41">
        <f t="shared" si="9"/>
        <v>483.5627501282709</v>
      </c>
    </row>
    <row r="83" spans="1:84" ht="12.75">
      <c r="A83" s="34" t="s">
        <v>104</v>
      </c>
      <c r="B83" s="33" t="s">
        <v>245</v>
      </c>
      <c r="C83" s="26">
        <v>1973</v>
      </c>
      <c r="D83" s="34" t="s">
        <v>67</v>
      </c>
      <c r="E83" s="34" t="s">
        <v>224</v>
      </c>
      <c r="F83" s="34" t="s">
        <v>104</v>
      </c>
      <c r="G83" s="34" t="s">
        <v>225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>
        <v>43600</v>
      </c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6">
        <v>63150</v>
      </c>
      <c r="AV83" s="36">
        <v>61200</v>
      </c>
      <c r="AW83" s="36">
        <v>125450</v>
      </c>
      <c r="AX83" s="35"/>
      <c r="AY83" s="35"/>
      <c r="AZ83" s="36">
        <v>520</v>
      </c>
      <c r="BA83" s="36">
        <v>250</v>
      </c>
      <c r="BB83" s="35"/>
      <c r="BC83" s="35"/>
      <c r="BD83" s="35"/>
      <c r="BE83" s="35"/>
      <c r="BF83" s="35"/>
      <c r="BG83" s="36">
        <v>30</v>
      </c>
      <c r="BH83" s="36">
        <v>370</v>
      </c>
      <c r="BI83" s="36">
        <v>570</v>
      </c>
      <c r="BJ83" s="35"/>
      <c r="BK83" s="35"/>
      <c r="BL83" s="36">
        <v>150</v>
      </c>
      <c r="BM83" s="35"/>
      <c r="BN83" s="36">
        <v>80</v>
      </c>
      <c r="BO83" s="36">
        <v>320</v>
      </c>
      <c r="BP83" s="36">
        <v>563550</v>
      </c>
      <c r="BQ83" s="36"/>
      <c r="BR83" s="36">
        <v>2200</v>
      </c>
      <c r="BS83" s="35"/>
      <c r="BT83" s="36">
        <v>1900</v>
      </c>
      <c r="BU83" s="35"/>
      <c r="BV83" s="35"/>
      <c r="BW83" s="37">
        <v>1900</v>
      </c>
      <c r="BX83" s="35"/>
      <c r="BY83" s="38"/>
      <c r="BZ83" s="39">
        <f t="shared" si="10"/>
        <v>295340</v>
      </c>
      <c r="CA83" s="39">
        <f t="shared" si="11"/>
        <v>563550</v>
      </c>
      <c r="CB83" s="39">
        <f t="shared" si="7"/>
        <v>30</v>
      </c>
      <c r="CC83" s="39">
        <f t="shared" si="8"/>
        <v>2220</v>
      </c>
      <c r="CD83" s="39">
        <f t="shared" si="12"/>
        <v>861140</v>
      </c>
      <c r="CE83" s="40">
        <f t="shared" si="13"/>
        <v>34.296397798267414</v>
      </c>
      <c r="CF83" s="41">
        <f t="shared" si="9"/>
        <v>436.4622402432843</v>
      </c>
    </row>
    <row r="84" spans="1:84" ht="12.75">
      <c r="A84" s="34" t="s">
        <v>106</v>
      </c>
      <c r="B84" s="33" t="s">
        <v>246</v>
      </c>
      <c r="C84" s="26">
        <v>40635</v>
      </c>
      <c r="D84" s="34" t="s">
        <v>67</v>
      </c>
      <c r="E84" s="34" t="s">
        <v>224</v>
      </c>
      <c r="F84" s="34" t="s">
        <v>106</v>
      </c>
      <c r="G84" s="34" t="s">
        <v>225</v>
      </c>
      <c r="H84" s="35"/>
      <c r="I84" s="35"/>
      <c r="J84" s="36">
        <v>45</v>
      </c>
      <c r="K84" s="35"/>
      <c r="L84" s="36">
        <v>2600</v>
      </c>
      <c r="M84" s="35"/>
      <c r="N84" s="36">
        <v>508264</v>
      </c>
      <c r="O84" s="36">
        <v>678928</v>
      </c>
      <c r="P84" s="35"/>
      <c r="Q84" s="35"/>
      <c r="R84" s="36">
        <v>678800</v>
      </c>
      <c r="S84" s="35"/>
      <c r="T84" s="35"/>
      <c r="U84" s="35"/>
      <c r="V84" s="36">
        <v>98</v>
      </c>
      <c r="W84" s="36">
        <v>280</v>
      </c>
      <c r="X84" s="35"/>
      <c r="Y84" s="35"/>
      <c r="Z84" s="35"/>
      <c r="AA84" s="35"/>
      <c r="AB84" s="35"/>
      <c r="AC84" s="35"/>
      <c r="AD84" s="35"/>
      <c r="AE84" s="35"/>
      <c r="AF84" s="36">
        <v>110</v>
      </c>
      <c r="AG84" s="35"/>
      <c r="AH84" s="35"/>
      <c r="AI84" s="35"/>
      <c r="AJ84" s="35"/>
      <c r="AK84" s="35"/>
      <c r="AL84" s="35"/>
      <c r="AM84" s="35"/>
      <c r="AN84" s="35"/>
      <c r="AO84" s="36">
        <v>200</v>
      </c>
      <c r="AP84" s="36">
        <v>2920</v>
      </c>
      <c r="AQ84" s="36">
        <v>409400</v>
      </c>
      <c r="AR84" s="35"/>
      <c r="AS84" s="35"/>
      <c r="AT84" s="35"/>
      <c r="AU84" s="36">
        <v>1934262</v>
      </c>
      <c r="AV84" s="36">
        <v>1298840</v>
      </c>
      <c r="AW84" s="36">
        <v>3095480</v>
      </c>
      <c r="AX84" s="36">
        <v>120890</v>
      </c>
      <c r="AY84" s="36">
        <v>1303</v>
      </c>
      <c r="AZ84" s="36">
        <v>57020</v>
      </c>
      <c r="BA84" s="36">
        <v>17465</v>
      </c>
      <c r="BB84" s="35"/>
      <c r="BC84" s="35"/>
      <c r="BD84" s="35"/>
      <c r="BE84" s="36">
        <v>2660</v>
      </c>
      <c r="BF84" s="36">
        <v>16813</v>
      </c>
      <c r="BG84" s="36">
        <v>3953</v>
      </c>
      <c r="BH84" s="36">
        <v>84455</v>
      </c>
      <c r="BI84" s="36">
        <v>128412</v>
      </c>
      <c r="BJ84" s="36">
        <v>536620</v>
      </c>
      <c r="BK84" s="36">
        <v>6100</v>
      </c>
      <c r="BL84" s="36">
        <v>195370</v>
      </c>
      <c r="BM84" s="35"/>
      <c r="BN84" s="36">
        <v>1449500</v>
      </c>
      <c r="BO84" s="35"/>
      <c r="BP84" s="36">
        <v>9173780</v>
      </c>
      <c r="BQ84" s="36"/>
      <c r="BR84" s="35"/>
      <c r="BS84" s="35"/>
      <c r="BT84" s="36">
        <v>231530</v>
      </c>
      <c r="BU84" s="35"/>
      <c r="BV84" s="37">
        <v>16813</v>
      </c>
      <c r="BW84" s="35"/>
      <c r="BX84" s="37">
        <v>231530</v>
      </c>
      <c r="BY84" s="38"/>
      <c r="BZ84" s="39">
        <f t="shared" si="10"/>
        <v>11452377</v>
      </c>
      <c r="CA84" s="39">
        <f t="shared" si="11"/>
        <v>9173780</v>
      </c>
      <c r="CB84" s="39">
        <f t="shared" si="7"/>
        <v>6613</v>
      </c>
      <c r="CC84" s="39">
        <f t="shared" si="8"/>
        <v>0</v>
      </c>
      <c r="CD84" s="39">
        <f t="shared" si="12"/>
        <v>20632770</v>
      </c>
      <c r="CE84" s="40">
        <f t="shared" si="13"/>
        <v>55.5057658278554</v>
      </c>
      <c r="CF84" s="41">
        <f t="shared" si="9"/>
        <v>507.75858250276855</v>
      </c>
    </row>
    <row r="85" spans="1:84" ht="12.75">
      <c r="A85" s="34" t="s">
        <v>108</v>
      </c>
      <c r="B85" s="33" t="s">
        <v>247</v>
      </c>
      <c r="C85" s="26">
        <v>12543</v>
      </c>
      <c r="D85" s="34" t="s">
        <v>67</v>
      </c>
      <c r="E85" s="34" t="s">
        <v>224</v>
      </c>
      <c r="F85" s="34" t="s">
        <v>108</v>
      </c>
      <c r="G85" s="34" t="s">
        <v>225</v>
      </c>
      <c r="H85" s="35"/>
      <c r="I85" s="35"/>
      <c r="J85" s="36">
        <v>80</v>
      </c>
      <c r="K85" s="35"/>
      <c r="L85" s="36">
        <v>1300</v>
      </c>
      <c r="M85" s="35"/>
      <c r="N85" s="36">
        <v>226680</v>
      </c>
      <c r="O85" s="36">
        <v>242580</v>
      </c>
      <c r="P85" s="35"/>
      <c r="Q85" s="35"/>
      <c r="R85" s="36"/>
      <c r="S85" s="35">
        <v>324340</v>
      </c>
      <c r="T85" s="35"/>
      <c r="U85" s="35"/>
      <c r="V85" s="36"/>
      <c r="W85" s="36">
        <v>17580</v>
      </c>
      <c r="X85" s="35"/>
      <c r="Y85" s="35"/>
      <c r="Z85" s="35"/>
      <c r="AA85" s="35"/>
      <c r="AB85" s="35"/>
      <c r="AC85" s="35"/>
      <c r="AD85" s="35"/>
      <c r="AE85" s="35"/>
      <c r="AF85" s="36"/>
      <c r="AG85" s="35"/>
      <c r="AH85" s="35"/>
      <c r="AI85" s="35"/>
      <c r="AJ85" s="35">
        <v>99941</v>
      </c>
      <c r="AK85" s="35"/>
      <c r="AL85" s="35"/>
      <c r="AM85" s="35"/>
      <c r="AN85" s="35"/>
      <c r="AO85" s="36"/>
      <c r="AP85" s="36"/>
      <c r="AQ85" s="36"/>
      <c r="AR85" s="35"/>
      <c r="AS85" s="35"/>
      <c r="AT85" s="35"/>
      <c r="AU85" s="36">
        <v>812510</v>
      </c>
      <c r="AV85" s="36"/>
      <c r="AW85" s="36">
        <v>1385850</v>
      </c>
      <c r="AX85" s="36">
        <v>47370</v>
      </c>
      <c r="AY85" s="36">
        <v>808</v>
      </c>
      <c r="AZ85" s="36">
        <v>17900</v>
      </c>
      <c r="BA85" s="36">
        <v>5630</v>
      </c>
      <c r="BB85" s="35"/>
      <c r="BC85" s="35"/>
      <c r="BD85" s="35"/>
      <c r="BE85" s="36">
        <v>1120</v>
      </c>
      <c r="BF85" s="36">
        <v>7499</v>
      </c>
      <c r="BG85" s="36">
        <v>695</v>
      </c>
      <c r="BH85" s="36">
        <v>25040</v>
      </c>
      <c r="BI85" s="36">
        <v>26680</v>
      </c>
      <c r="BJ85" s="36">
        <v>298950</v>
      </c>
      <c r="BK85" s="36"/>
      <c r="BL85" s="36">
        <v>73350</v>
      </c>
      <c r="BM85" s="35">
        <v>233610</v>
      </c>
      <c r="BN85" s="36">
        <v>812510</v>
      </c>
      <c r="BO85" s="35"/>
      <c r="BP85" s="36">
        <v>3007040</v>
      </c>
      <c r="BQ85" s="36">
        <v>13280</v>
      </c>
      <c r="BR85" s="35"/>
      <c r="BS85" s="35"/>
      <c r="BT85" s="36">
        <v>99770</v>
      </c>
      <c r="BU85" s="35"/>
      <c r="BV85" s="37">
        <v>7499</v>
      </c>
      <c r="BW85" s="35"/>
      <c r="BX85" s="37">
        <v>99770</v>
      </c>
      <c r="BY85" s="38"/>
      <c r="BZ85" s="39">
        <f t="shared" si="10"/>
        <v>4773258</v>
      </c>
      <c r="CA85" s="39">
        <f>BP85</f>
        <v>3007040</v>
      </c>
      <c r="CB85" s="39">
        <f>BC85+BD85+BE85+BG85+BU85</f>
        <v>1815</v>
      </c>
      <c r="CC85" s="39">
        <f>BW85+BO85</f>
        <v>0</v>
      </c>
      <c r="CD85" s="39">
        <f>BZ85+CA85+CB85+CC85</f>
        <v>7782113</v>
      </c>
      <c r="CE85" s="40">
        <f>BZ85/CD85*100</f>
        <v>61.336272038198366</v>
      </c>
      <c r="CF85" s="41">
        <f t="shared" si="9"/>
        <v>620.4347444789922</v>
      </c>
    </row>
    <row r="86" spans="1:84" ht="12.75">
      <c r="A86" s="34" t="s">
        <v>110</v>
      </c>
      <c r="B86" s="33" t="s">
        <v>248</v>
      </c>
      <c r="C86" s="26">
        <v>6199</v>
      </c>
      <c r="D86" s="34" t="s">
        <v>67</v>
      </c>
      <c r="E86" s="34" t="s">
        <v>224</v>
      </c>
      <c r="F86" s="34" t="s">
        <v>110</v>
      </c>
      <c r="G86" s="34" t="s">
        <v>225</v>
      </c>
      <c r="H86" s="35"/>
      <c r="I86" s="35"/>
      <c r="J86" s="36"/>
      <c r="K86" s="35"/>
      <c r="L86" s="36"/>
      <c r="M86" s="35"/>
      <c r="N86" s="36">
        <v>38044</v>
      </c>
      <c r="O86" s="36">
        <v>107722</v>
      </c>
      <c r="P86" s="35"/>
      <c r="Q86" s="35"/>
      <c r="R86" s="36"/>
      <c r="S86" s="35"/>
      <c r="T86" s="35"/>
      <c r="U86" s="35"/>
      <c r="V86" s="36"/>
      <c r="W86" s="36"/>
      <c r="X86" s="35"/>
      <c r="Y86" s="35"/>
      <c r="Z86" s="35"/>
      <c r="AA86" s="35"/>
      <c r="AB86" s="35"/>
      <c r="AC86" s="35"/>
      <c r="AD86" s="35"/>
      <c r="AE86" s="35"/>
      <c r="AF86" s="36"/>
      <c r="AG86" s="35"/>
      <c r="AH86" s="35"/>
      <c r="AI86" s="35"/>
      <c r="AJ86" s="35"/>
      <c r="AK86" s="35"/>
      <c r="AL86" s="35"/>
      <c r="AM86" s="35"/>
      <c r="AN86" s="35"/>
      <c r="AO86" s="36"/>
      <c r="AP86" s="36"/>
      <c r="AQ86" s="36"/>
      <c r="AR86" s="35"/>
      <c r="AS86" s="35"/>
      <c r="AT86" s="35"/>
      <c r="AU86" s="36">
        <v>263957</v>
      </c>
      <c r="AV86" s="36">
        <v>167740</v>
      </c>
      <c r="AW86" s="36">
        <v>508680</v>
      </c>
      <c r="AX86" s="36">
        <v>22720</v>
      </c>
      <c r="AY86" s="36"/>
      <c r="AZ86" s="36">
        <v>4921</v>
      </c>
      <c r="BA86" s="36">
        <v>7275</v>
      </c>
      <c r="BB86" s="35"/>
      <c r="BC86" s="35"/>
      <c r="BD86" s="35"/>
      <c r="BE86" s="36">
        <v>468</v>
      </c>
      <c r="BF86" s="36"/>
      <c r="BG86" s="36">
        <v>574</v>
      </c>
      <c r="BH86" s="36">
        <v>4090</v>
      </c>
      <c r="BI86" s="36">
        <v>3383</v>
      </c>
      <c r="BJ86" s="36"/>
      <c r="BK86" s="36"/>
      <c r="BL86" s="36"/>
      <c r="BM86" s="35"/>
      <c r="BN86" s="36">
        <v>399950</v>
      </c>
      <c r="BO86" s="35"/>
      <c r="BP86" s="36">
        <v>850200</v>
      </c>
      <c r="BQ86" s="36"/>
      <c r="BR86" s="35">
        <v>144876</v>
      </c>
      <c r="BS86" s="35"/>
      <c r="BT86" s="36">
        <v>13380</v>
      </c>
      <c r="BU86" s="35"/>
      <c r="BV86" s="37"/>
      <c r="BW86" s="35">
        <v>71440</v>
      </c>
      <c r="BX86" s="37">
        <v>13380</v>
      </c>
      <c r="BY86" s="38"/>
      <c r="BZ86" s="39">
        <f t="shared" si="10"/>
        <v>1541862</v>
      </c>
      <c r="CA86" s="39">
        <f t="shared" si="11"/>
        <v>850200</v>
      </c>
      <c r="CB86" s="39">
        <f t="shared" si="7"/>
        <v>1042</v>
      </c>
      <c r="CC86" s="39">
        <f t="shared" si="8"/>
        <v>71440</v>
      </c>
      <c r="CD86" s="39">
        <f t="shared" si="12"/>
        <v>2464544</v>
      </c>
      <c r="CE86" s="40">
        <f t="shared" si="13"/>
        <v>62.5617558461119</v>
      </c>
      <c r="CF86" s="41">
        <f t="shared" si="9"/>
        <v>397.57122116470396</v>
      </c>
    </row>
    <row r="87" spans="1:84" ht="12.75">
      <c r="A87" s="34" t="s">
        <v>250</v>
      </c>
      <c r="B87" s="33" t="s">
        <v>249</v>
      </c>
      <c r="C87" s="26">
        <v>1098</v>
      </c>
      <c r="D87" s="34" t="s">
        <v>67</v>
      </c>
      <c r="E87" s="34" t="s">
        <v>224</v>
      </c>
      <c r="F87" s="34" t="s">
        <v>250</v>
      </c>
      <c r="G87" s="34" t="s">
        <v>225</v>
      </c>
      <c r="H87" s="35"/>
      <c r="I87" s="35"/>
      <c r="J87" s="36"/>
      <c r="K87" s="35"/>
      <c r="L87" s="36"/>
      <c r="M87" s="35"/>
      <c r="N87" s="36">
        <v>16378</v>
      </c>
      <c r="O87" s="36">
        <v>21780</v>
      </c>
      <c r="P87" s="35"/>
      <c r="Q87" s="35"/>
      <c r="R87" s="36"/>
      <c r="S87" s="35"/>
      <c r="T87" s="35"/>
      <c r="U87" s="35"/>
      <c r="V87" s="36"/>
      <c r="W87" s="36"/>
      <c r="X87" s="35"/>
      <c r="Y87" s="35"/>
      <c r="Z87" s="35"/>
      <c r="AA87" s="35"/>
      <c r="AB87" s="35"/>
      <c r="AC87" s="35"/>
      <c r="AD87" s="35"/>
      <c r="AE87" s="35"/>
      <c r="AF87" s="36"/>
      <c r="AG87" s="35"/>
      <c r="AH87" s="35"/>
      <c r="AI87" s="35"/>
      <c r="AJ87" s="35"/>
      <c r="AK87" s="35"/>
      <c r="AL87" s="35"/>
      <c r="AM87" s="35"/>
      <c r="AN87" s="35"/>
      <c r="AO87" s="36"/>
      <c r="AP87" s="36"/>
      <c r="AQ87" s="36"/>
      <c r="AR87" s="35"/>
      <c r="AS87" s="35"/>
      <c r="AT87" s="35"/>
      <c r="AU87" s="36">
        <v>43000</v>
      </c>
      <c r="AV87" s="36">
        <v>44780</v>
      </c>
      <c r="AW87" s="36">
        <v>71990</v>
      </c>
      <c r="AX87" s="36">
        <v>4530</v>
      </c>
      <c r="AY87" s="36"/>
      <c r="AZ87" s="36">
        <v>865</v>
      </c>
      <c r="BA87" s="36">
        <v>680</v>
      </c>
      <c r="BB87" s="35"/>
      <c r="BC87" s="35"/>
      <c r="BD87" s="35"/>
      <c r="BE87" s="36">
        <v>208</v>
      </c>
      <c r="BF87" s="36"/>
      <c r="BG87" s="36">
        <v>244</v>
      </c>
      <c r="BH87" s="36">
        <v>719</v>
      </c>
      <c r="BI87" s="36">
        <v>595</v>
      </c>
      <c r="BJ87" s="36"/>
      <c r="BK87" s="36"/>
      <c r="BL87" s="36"/>
      <c r="BM87" s="35"/>
      <c r="BN87" s="36">
        <v>30020</v>
      </c>
      <c r="BO87" s="35"/>
      <c r="BP87" s="36">
        <v>189815</v>
      </c>
      <c r="BQ87" s="36"/>
      <c r="BR87" s="35">
        <v>25474</v>
      </c>
      <c r="BS87" s="35"/>
      <c r="BT87" s="36">
        <v>8800</v>
      </c>
      <c r="BU87" s="35"/>
      <c r="BV87" s="37"/>
      <c r="BW87" s="35">
        <v>8800</v>
      </c>
      <c r="BX87" s="37">
        <v>950</v>
      </c>
      <c r="BY87" s="38"/>
      <c r="BZ87" s="39">
        <f t="shared" si="10"/>
        <v>236287</v>
      </c>
      <c r="CA87" s="39">
        <f t="shared" si="11"/>
        <v>189815</v>
      </c>
      <c r="CB87" s="39">
        <f t="shared" si="7"/>
        <v>452</v>
      </c>
      <c r="CC87" s="39">
        <f t="shared" si="8"/>
        <v>8800</v>
      </c>
      <c r="CD87" s="39">
        <f t="shared" si="12"/>
        <v>435354</v>
      </c>
      <c r="CE87" s="40">
        <f t="shared" si="13"/>
        <v>54.27468221263615</v>
      </c>
      <c r="CF87" s="41">
        <f t="shared" si="9"/>
        <v>396.4972677595628</v>
      </c>
    </row>
    <row r="88" spans="1:84" ht="12.75">
      <c r="A88" s="34" t="s">
        <v>112</v>
      </c>
      <c r="B88" s="33" t="s">
        <v>251</v>
      </c>
      <c r="C88" s="26">
        <v>3271</v>
      </c>
      <c r="D88" s="34" t="s">
        <v>67</v>
      </c>
      <c r="E88" s="34" t="s">
        <v>224</v>
      </c>
      <c r="F88" s="34" t="s">
        <v>112</v>
      </c>
      <c r="G88" s="34" t="s">
        <v>225</v>
      </c>
      <c r="H88" s="35"/>
      <c r="I88" s="35"/>
      <c r="J88" s="36">
        <v>24</v>
      </c>
      <c r="K88" s="35"/>
      <c r="L88" s="36"/>
      <c r="M88" s="35"/>
      <c r="N88" s="36"/>
      <c r="O88" s="36"/>
      <c r="P88" s="35"/>
      <c r="Q88" s="35"/>
      <c r="R88" s="36">
        <v>120130</v>
      </c>
      <c r="S88" s="35"/>
      <c r="T88" s="35"/>
      <c r="U88" s="35"/>
      <c r="V88" s="36"/>
      <c r="W88" s="36"/>
      <c r="X88" s="35"/>
      <c r="Y88" s="35"/>
      <c r="Z88" s="35"/>
      <c r="AA88" s="35"/>
      <c r="AB88" s="35"/>
      <c r="AC88" s="35"/>
      <c r="AD88" s="35">
        <v>10</v>
      </c>
      <c r="AE88" s="35"/>
      <c r="AF88" s="36"/>
      <c r="AG88" s="35"/>
      <c r="AH88" s="35"/>
      <c r="AI88" s="35"/>
      <c r="AJ88" s="35"/>
      <c r="AK88" s="35"/>
      <c r="AL88" s="35"/>
      <c r="AM88" s="35"/>
      <c r="AN88" s="35"/>
      <c r="AO88" s="36"/>
      <c r="AP88" s="36"/>
      <c r="AQ88" s="36"/>
      <c r="AR88" s="35"/>
      <c r="AS88" s="35"/>
      <c r="AT88" s="35"/>
      <c r="AU88" s="36">
        <v>223690</v>
      </c>
      <c r="AV88" s="36">
        <v>93840</v>
      </c>
      <c r="AW88" s="36">
        <v>303600</v>
      </c>
      <c r="AX88" s="36">
        <v>14250</v>
      </c>
      <c r="AY88" s="36"/>
      <c r="AZ88" s="36">
        <v>1200</v>
      </c>
      <c r="BA88" s="36">
        <v>900</v>
      </c>
      <c r="BB88" s="35"/>
      <c r="BC88" s="35"/>
      <c r="BD88" s="35"/>
      <c r="BE88" s="36">
        <v>60</v>
      </c>
      <c r="BF88" s="36"/>
      <c r="BG88" s="36">
        <v>170</v>
      </c>
      <c r="BH88" s="36">
        <v>840</v>
      </c>
      <c r="BI88" s="36">
        <v>2180</v>
      </c>
      <c r="BJ88" s="36">
        <v>530</v>
      </c>
      <c r="BK88" s="36"/>
      <c r="BL88" s="36">
        <v>380</v>
      </c>
      <c r="BM88" s="35"/>
      <c r="BN88" s="36">
        <v>20780</v>
      </c>
      <c r="BO88" s="35"/>
      <c r="BP88" s="36">
        <v>472050</v>
      </c>
      <c r="BQ88" s="36"/>
      <c r="BR88" s="35">
        <v>108060</v>
      </c>
      <c r="BS88" s="35"/>
      <c r="BT88" s="36">
        <v>3040</v>
      </c>
      <c r="BU88" s="35"/>
      <c r="BV88" s="37"/>
      <c r="BW88" s="35">
        <v>3040</v>
      </c>
      <c r="BX88" s="37">
        <v>2170</v>
      </c>
      <c r="BY88" s="38"/>
      <c r="BZ88" s="39">
        <f t="shared" si="10"/>
        <v>784524</v>
      </c>
      <c r="CA88" s="39">
        <f t="shared" si="11"/>
        <v>472050</v>
      </c>
      <c r="CB88" s="39">
        <f t="shared" si="7"/>
        <v>230</v>
      </c>
      <c r="CC88" s="39">
        <f t="shared" si="8"/>
        <v>3040</v>
      </c>
      <c r="CD88" s="39">
        <f t="shared" si="12"/>
        <v>1259844</v>
      </c>
      <c r="CE88" s="40">
        <f t="shared" si="13"/>
        <v>62.271519330964786</v>
      </c>
      <c r="CF88" s="41">
        <f t="shared" si="9"/>
        <v>385.1556099052278</v>
      </c>
    </row>
    <row r="89" spans="1:84" ht="12.75">
      <c r="A89" s="34" t="s">
        <v>114</v>
      </c>
      <c r="B89" s="33" t="s">
        <v>252</v>
      </c>
      <c r="C89" s="26">
        <v>2083</v>
      </c>
      <c r="D89" s="34" t="s">
        <v>67</v>
      </c>
      <c r="E89" s="34" t="s">
        <v>224</v>
      </c>
      <c r="F89" s="34" t="s">
        <v>114</v>
      </c>
      <c r="G89" s="34" t="s">
        <v>225</v>
      </c>
      <c r="H89" s="35"/>
      <c r="I89" s="35"/>
      <c r="J89" s="36"/>
      <c r="K89" s="35"/>
      <c r="L89" s="36"/>
      <c r="M89" s="35"/>
      <c r="N89" s="36">
        <v>10450</v>
      </c>
      <c r="O89" s="36">
        <v>37360</v>
      </c>
      <c r="P89" s="35"/>
      <c r="Q89" s="35"/>
      <c r="R89" s="36"/>
      <c r="S89" s="35"/>
      <c r="T89" s="35"/>
      <c r="U89" s="35"/>
      <c r="V89" s="36"/>
      <c r="W89" s="36"/>
      <c r="X89" s="35"/>
      <c r="Y89" s="35"/>
      <c r="Z89" s="35"/>
      <c r="AA89" s="35"/>
      <c r="AB89" s="35"/>
      <c r="AC89" s="35"/>
      <c r="AD89" s="35"/>
      <c r="AE89" s="35"/>
      <c r="AF89" s="36"/>
      <c r="AG89" s="35"/>
      <c r="AH89" s="35"/>
      <c r="AI89" s="35"/>
      <c r="AJ89" s="35"/>
      <c r="AK89" s="35"/>
      <c r="AL89" s="35"/>
      <c r="AM89" s="35"/>
      <c r="AN89" s="35"/>
      <c r="AO89" s="36"/>
      <c r="AP89" s="36"/>
      <c r="AQ89" s="36"/>
      <c r="AR89" s="35"/>
      <c r="AS89" s="35"/>
      <c r="AT89" s="35"/>
      <c r="AU89" s="36">
        <v>80750</v>
      </c>
      <c r="AV89" s="36">
        <v>76520</v>
      </c>
      <c r="AW89" s="36">
        <v>174300</v>
      </c>
      <c r="AX89" s="36">
        <v>6040</v>
      </c>
      <c r="AY89" s="36"/>
      <c r="AZ89" s="36">
        <v>1654</v>
      </c>
      <c r="BA89" s="36">
        <v>1375</v>
      </c>
      <c r="BB89" s="35"/>
      <c r="BC89" s="35"/>
      <c r="BD89" s="35"/>
      <c r="BE89" s="36">
        <v>254</v>
      </c>
      <c r="BF89" s="36"/>
      <c r="BG89" s="36">
        <v>291</v>
      </c>
      <c r="BH89" s="36">
        <v>1374</v>
      </c>
      <c r="BI89" s="36">
        <v>1137</v>
      </c>
      <c r="BJ89" s="36"/>
      <c r="BK89" s="36"/>
      <c r="BL89" s="36"/>
      <c r="BM89" s="35"/>
      <c r="BN89" s="36">
        <v>103020</v>
      </c>
      <c r="BO89" s="35"/>
      <c r="BP89" s="36">
        <v>435200</v>
      </c>
      <c r="BQ89" s="36"/>
      <c r="BR89" s="35">
        <v>48682</v>
      </c>
      <c r="BS89" s="35"/>
      <c r="BT89" s="36">
        <v>9820</v>
      </c>
      <c r="BU89" s="35"/>
      <c r="BV89" s="37"/>
      <c r="BW89" s="35">
        <v>9820</v>
      </c>
      <c r="BX89" s="37">
        <v>570</v>
      </c>
      <c r="BY89" s="38"/>
      <c r="BZ89" s="39">
        <f t="shared" si="10"/>
        <v>494550</v>
      </c>
      <c r="CA89" s="39">
        <f t="shared" si="11"/>
        <v>435200</v>
      </c>
      <c r="CB89" s="39">
        <f t="shared" si="7"/>
        <v>545</v>
      </c>
      <c r="CC89" s="39">
        <f t="shared" si="8"/>
        <v>9820</v>
      </c>
      <c r="CD89" s="39">
        <f t="shared" si="12"/>
        <v>940115</v>
      </c>
      <c r="CE89" s="40">
        <f t="shared" si="13"/>
        <v>52.605266376985796</v>
      </c>
      <c r="CF89" s="41">
        <f t="shared" si="9"/>
        <v>451.32741238598175</v>
      </c>
    </row>
    <row r="90" spans="1:84" ht="12.75">
      <c r="A90" s="34" t="s">
        <v>116</v>
      </c>
      <c r="B90" s="33" t="s">
        <v>253</v>
      </c>
      <c r="C90" s="26">
        <v>10236</v>
      </c>
      <c r="D90" s="34" t="s">
        <v>67</v>
      </c>
      <c r="E90" s="34" t="s">
        <v>224</v>
      </c>
      <c r="F90" s="34" t="s">
        <v>116</v>
      </c>
      <c r="G90" s="34" t="s">
        <v>225</v>
      </c>
      <c r="H90" s="35"/>
      <c r="I90" s="35"/>
      <c r="J90" s="36">
        <v>65</v>
      </c>
      <c r="K90" s="35"/>
      <c r="L90" s="36"/>
      <c r="M90" s="35"/>
      <c r="N90" s="36"/>
      <c r="O90" s="36">
        <v>226410</v>
      </c>
      <c r="P90" s="35"/>
      <c r="Q90" s="35"/>
      <c r="R90" s="36"/>
      <c r="S90" s="35">
        <v>114680</v>
      </c>
      <c r="T90" s="35">
        <v>120</v>
      </c>
      <c r="U90" s="35">
        <v>340</v>
      </c>
      <c r="V90" s="36"/>
      <c r="W90" s="36"/>
      <c r="X90" s="35"/>
      <c r="Y90" s="35"/>
      <c r="Z90" s="35"/>
      <c r="AA90" s="35"/>
      <c r="AB90" s="35"/>
      <c r="AC90" s="35">
        <v>12</v>
      </c>
      <c r="AD90" s="35">
        <v>45</v>
      </c>
      <c r="AE90" s="35"/>
      <c r="AF90" s="36">
        <v>51</v>
      </c>
      <c r="AG90" s="35"/>
      <c r="AH90" s="35"/>
      <c r="AI90" s="35"/>
      <c r="AJ90" s="35"/>
      <c r="AK90" s="35"/>
      <c r="AL90" s="35"/>
      <c r="AM90" s="35"/>
      <c r="AN90" s="35"/>
      <c r="AO90" s="36"/>
      <c r="AP90" s="36"/>
      <c r="AQ90" s="36">
        <v>38710</v>
      </c>
      <c r="AR90" s="35"/>
      <c r="AS90" s="35"/>
      <c r="AT90" s="35"/>
      <c r="AU90" s="36">
        <v>471327</v>
      </c>
      <c r="AV90" s="36">
        <v>179190</v>
      </c>
      <c r="AW90" s="36">
        <v>625317</v>
      </c>
      <c r="AX90" s="36">
        <v>23090</v>
      </c>
      <c r="AY90" s="36">
        <v>47</v>
      </c>
      <c r="AZ90" s="36">
        <v>12476</v>
      </c>
      <c r="BA90" s="36">
        <v>3969</v>
      </c>
      <c r="BB90" s="35">
        <v>244</v>
      </c>
      <c r="BC90" s="35">
        <v>1100</v>
      </c>
      <c r="BD90" s="35"/>
      <c r="BE90" s="36">
        <v>765</v>
      </c>
      <c r="BF90" s="36">
        <v>6615</v>
      </c>
      <c r="BG90" s="36">
        <v>420</v>
      </c>
      <c r="BH90" s="36">
        <v>16748</v>
      </c>
      <c r="BI90" s="36">
        <v>21102</v>
      </c>
      <c r="BJ90" s="36">
        <v>77360</v>
      </c>
      <c r="BK90" s="36"/>
      <c r="BL90" s="36">
        <v>19370</v>
      </c>
      <c r="BM90" s="35"/>
      <c r="BN90" s="36">
        <v>576789</v>
      </c>
      <c r="BO90" s="35"/>
      <c r="BP90" s="36">
        <v>2595719</v>
      </c>
      <c r="BQ90" s="36"/>
      <c r="BR90" s="35">
        <v>76893</v>
      </c>
      <c r="BS90" s="35"/>
      <c r="BT90" s="36">
        <v>53660</v>
      </c>
      <c r="BU90" s="35"/>
      <c r="BV90" s="37">
        <v>6615</v>
      </c>
      <c r="BW90" s="35">
        <v>18180</v>
      </c>
      <c r="BX90" s="37">
        <v>53660</v>
      </c>
      <c r="BY90" s="38"/>
      <c r="BZ90" s="39">
        <f t="shared" si="10"/>
        <v>2467226</v>
      </c>
      <c r="CA90" s="39">
        <f t="shared" si="11"/>
        <v>2595719</v>
      </c>
      <c r="CB90" s="39">
        <f t="shared" si="7"/>
        <v>2285</v>
      </c>
      <c r="CC90" s="39">
        <f t="shared" si="8"/>
        <v>18180</v>
      </c>
      <c r="CD90" s="39">
        <f t="shared" si="12"/>
        <v>5083410</v>
      </c>
      <c r="CE90" s="40">
        <f t="shared" si="13"/>
        <v>48.534861441433996</v>
      </c>
      <c r="CF90" s="41">
        <f t="shared" si="9"/>
        <v>496.62075029308323</v>
      </c>
    </row>
    <row r="91" spans="1:84" ht="12.75">
      <c r="A91" s="34" t="s">
        <v>118</v>
      </c>
      <c r="B91" s="33" t="s">
        <v>254</v>
      </c>
      <c r="C91" s="26">
        <v>2128</v>
      </c>
      <c r="D91" s="34" t="s">
        <v>67</v>
      </c>
      <c r="E91" s="34" t="s">
        <v>224</v>
      </c>
      <c r="F91" s="34" t="s">
        <v>118</v>
      </c>
      <c r="G91" s="34" t="s">
        <v>225</v>
      </c>
      <c r="H91" s="35"/>
      <c r="I91" s="35">
        <v>220</v>
      </c>
      <c r="J91" s="36"/>
      <c r="K91" s="35"/>
      <c r="L91" s="36"/>
      <c r="M91" s="35"/>
      <c r="N91" s="36"/>
      <c r="O91" s="36"/>
      <c r="P91" s="35"/>
      <c r="Q91" s="35"/>
      <c r="R91" s="36">
        <v>62500</v>
      </c>
      <c r="S91" s="35"/>
      <c r="T91" s="35"/>
      <c r="U91" s="35"/>
      <c r="V91" s="36"/>
      <c r="W91" s="36"/>
      <c r="X91" s="35"/>
      <c r="Y91" s="35"/>
      <c r="Z91" s="35"/>
      <c r="AA91" s="35"/>
      <c r="AB91" s="35"/>
      <c r="AC91" s="35"/>
      <c r="AD91" s="35"/>
      <c r="AE91" s="35"/>
      <c r="AF91" s="36"/>
      <c r="AG91" s="35"/>
      <c r="AH91" s="35"/>
      <c r="AI91" s="35"/>
      <c r="AJ91" s="35"/>
      <c r="AK91" s="35"/>
      <c r="AL91" s="35"/>
      <c r="AM91" s="35"/>
      <c r="AN91" s="35"/>
      <c r="AO91" s="36"/>
      <c r="AP91" s="36"/>
      <c r="AQ91" s="36"/>
      <c r="AR91" s="35"/>
      <c r="AS91" s="35"/>
      <c r="AT91" s="35"/>
      <c r="AU91" s="36">
        <v>80560</v>
      </c>
      <c r="AV91" s="36">
        <v>72900</v>
      </c>
      <c r="AW91" s="36">
        <v>180100</v>
      </c>
      <c r="AX91" s="36">
        <v>5350</v>
      </c>
      <c r="AY91" s="36"/>
      <c r="AZ91" s="36">
        <v>3790</v>
      </c>
      <c r="BA91" s="36">
        <v>1120</v>
      </c>
      <c r="BB91" s="35"/>
      <c r="BC91" s="35"/>
      <c r="BD91" s="35"/>
      <c r="BE91" s="36">
        <v>250</v>
      </c>
      <c r="BF91" s="36"/>
      <c r="BG91" s="36">
        <v>60</v>
      </c>
      <c r="BH91" s="36">
        <v>2520</v>
      </c>
      <c r="BI91" s="36">
        <v>2330</v>
      </c>
      <c r="BJ91" s="36">
        <v>1340</v>
      </c>
      <c r="BK91" s="36"/>
      <c r="BL91" s="36">
        <v>350</v>
      </c>
      <c r="BM91" s="35"/>
      <c r="BN91" s="36">
        <v>5840</v>
      </c>
      <c r="BO91" s="35"/>
      <c r="BP91" s="36">
        <v>283020</v>
      </c>
      <c r="BQ91" s="36"/>
      <c r="BR91" s="35">
        <v>33040</v>
      </c>
      <c r="BS91" s="35"/>
      <c r="BT91" s="36">
        <v>7540</v>
      </c>
      <c r="BU91" s="35"/>
      <c r="BV91" s="37"/>
      <c r="BW91" s="35">
        <v>7540</v>
      </c>
      <c r="BX91" s="37">
        <v>680</v>
      </c>
      <c r="BY91" s="38"/>
      <c r="BZ91" s="39">
        <f t="shared" si="10"/>
        <v>419380</v>
      </c>
      <c r="CA91" s="39">
        <f t="shared" si="11"/>
        <v>283020</v>
      </c>
      <c r="CB91" s="39">
        <f t="shared" si="7"/>
        <v>310</v>
      </c>
      <c r="CC91" s="39">
        <f t="shared" si="8"/>
        <v>7540</v>
      </c>
      <c r="CD91" s="39">
        <f t="shared" si="12"/>
        <v>710250</v>
      </c>
      <c r="CE91" s="40">
        <f t="shared" si="13"/>
        <v>59.04681450193594</v>
      </c>
      <c r="CF91" s="41">
        <f t="shared" si="9"/>
        <v>333.7640977443609</v>
      </c>
    </row>
    <row r="92" spans="1:84" ht="12.75">
      <c r="A92" s="34" t="s">
        <v>120</v>
      </c>
      <c r="B92" s="33" t="s">
        <v>255</v>
      </c>
      <c r="C92" s="26">
        <v>3021</v>
      </c>
      <c r="D92" s="34" t="s">
        <v>67</v>
      </c>
      <c r="E92" s="34" t="s">
        <v>224</v>
      </c>
      <c r="F92" s="34" t="s">
        <v>120</v>
      </c>
      <c r="G92" s="34" t="s">
        <v>225</v>
      </c>
      <c r="H92" s="35"/>
      <c r="I92" s="35"/>
      <c r="J92" s="36"/>
      <c r="K92" s="35"/>
      <c r="L92" s="36"/>
      <c r="M92" s="35"/>
      <c r="N92" s="36">
        <v>35999</v>
      </c>
      <c r="O92" s="36">
        <v>75680</v>
      </c>
      <c r="P92" s="35"/>
      <c r="Q92" s="35"/>
      <c r="R92" s="36"/>
      <c r="S92" s="35"/>
      <c r="T92" s="35"/>
      <c r="U92" s="35"/>
      <c r="V92" s="36"/>
      <c r="W92" s="36"/>
      <c r="X92" s="35"/>
      <c r="Y92" s="35"/>
      <c r="Z92" s="35"/>
      <c r="AA92" s="35"/>
      <c r="AB92" s="35"/>
      <c r="AC92" s="35"/>
      <c r="AD92" s="35"/>
      <c r="AE92" s="35"/>
      <c r="AF92" s="36"/>
      <c r="AG92" s="35"/>
      <c r="AH92" s="35"/>
      <c r="AI92" s="35"/>
      <c r="AJ92" s="35"/>
      <c r="AK92" s="35"/>
      <c r="AL92" s="35"/>
      <c r="AM92" s="35"/>
      <c r="AN92" s="35"/>
      <c r="AO92" s="36"/>
      <c r="AP92" s="36"/>
      <c r="AQ92" s="36"/>
      <c r="AR92" s="35"/>
      <c r="AS92" s="35"/>
      <c r="AT92" s="35"/>
      <c r="AU92" s="36">
        <v>189020</v>
      </c>
      <c r="AV92" s="36">
        <v>94480</v>
      </c>
      <c r="AW92" s="36">
        <v>256630</v>
      </c>
      <c r="AX92" s="36">
        <v>4860</v>
      </c>
      <c r="AY92" s="36"/>
      <c r="AZ92" s="36">
        <v>2398</v>
      </c>
      <c r="BA92" s="36">
        <v>840</v>
      </c>
      <c r="BB92" s="35"/>
      <c r="BC92" s="35"/>
      <c r="BD92" s="35"/>
      <c r="BE92" s="36">
        <v>238</v>
      </c>
      <c r="BF92" s="36"/>
      <c r="BG92" s="36">
        <v>296</v>
      </c>
      <c r="BH92" s="36">
        <v>1993</v>
      </c>
      <c r="BI92" s="36">
        <v>1649</v>
      </c>
      <c r="BJ92" s="36"/>
      <c r="BK92" s="36"/>
      <c r="BL92" s="36"/>
      <c r="BM92" s="35"/>
      <c r="BN92" s="36">
        <v>105040</v>
      </c>
      <c r="BO92" s="35"/>
      <c r="BP92" s="36">
        <v>532960</v>
      </c>
      <c r="BQ92" s="36"/>
      <c r="BR92" s="35">
        <v>70603</v>
      </c>
      <c r="BS92" s="35"/>
      <c r="BT92" s="36">
        <v>1070</v>
      </c>
      <c r="BU92" s="35"/>
      <c r="BV92" s="37"/>
      <c r="BW92" s="35">
        <v>30110</v>
      </c>
      <c r="BX92" s="37">
        <v>1070</v>
      </c>
      <c r="BY92" s="38"/>
      <c r="BZ92" s="39">
        <f t="shared" si="10"/>
        <v>769659</v>
      </c>
      <c r="CA92" s="39">
        <f t="shared" si="11"/>
        <v>532960</v>
      </c>
      <c r="CB92" s="39">
        <f t="shared" si="7"/>
        <v>534</v>
      </c>
      <c r="CC92" s="39">
        <f t="shared" si="8"/>
        <v>30110</v>
      </c>
      <c r="CD92" s="39">
        <f t="shared" si="12"/>
        <v>1333263</v>
      </c>
      <c r="CE92" s="40">
        <f t="shared" si="13"/>
        <v>57.72747012404904</v>
      </c>
      <c r="CF92" s="41">
        <f t="shared" si="9"/>
        <v>441.3316782522344</v>
      </c>
    </row>
    <row r="93" spans="1:84" ht="12.75">
      <c r="A93" s="34" t="s">
        <v>122</v>
      </c>
      <c r="B93" s="33" t="s">
        <v>256</v>
      </c>
      <c r="C93" s="26">
        <v>6666</v>
      </c>
      <c r="D93" s="34" t="s">
        <v>67</v>
      </c>
      <c r="E93" s="34" t="s">
        <v>224</v>
      </c>
      <c r="F93" s="34" t="s">
        <v>122</v>
      </c>
      <c r="G93" s="34" t="s">
        <v>225</v>
      </c>
      <c r="H93" s="35"/>
      <c r="I93" s="35"/>
      <c r="J93" s="36">
        <v>83</v>
      </c>
      <c r="K93" s="35"/>
      <c r="L93" s="36"/>
      <c r="M93" s="35"/>
      <c r="N93" s="36"/>
      <c r="O93" s="36">
        <v>138130</v>
      </c>
      <c r="P93" s="35"/>
      <c r="Q93" s="35"/>
      <c r="R93" s="36"/>
      <c r="S93" s="35">
        <v>64320</v>
      </c>
      <c r="T93" s="35">
        <v>20</v>
      </c>
      <c r="U93" s="35">
        <v>120</v>
      </c>
      <c r="V93" s="36"/>
      <c r="W93" s="36">
        <v>2700</v>
      </c>
      <c r="X93" s="35"/>
      <c r="Y93" s="35"/>
      <c r="Z93" s="35"/>
      <c r="AA93" s="35"/>
      <c r="AB93" s="35"/>
      <c r="AC93" s="35"/>
      <c r="AD93" s="35"/>
      <c r="AE93" s="35"/>
      <c r="AF93" s="36"/>
      <c r="AG93" s="35"/>
      <c r="AH93" s="35"/>
      <c r="AI93" s="35"/>
      <c r="AJ93" s="35"/>
      <c r="AK93" s="35"/>
      <c r="AL93" s="35"/>
      <c r="AM93" s="35"/>
      <c r="AN93" s="35"/>
      <c r="AO93" s="36"/>
      <c r="AP93" s="36">
        <v>100</v>
      </c>
      <c r="AQ93" s="36">
        <v>31150</v>
      </c>
      <c r="AR93" s="35"/>
      <c r="AS93" s="35"/>
      <c r="AT93" s="35"/>
      <c r="AU93" s="36">
        <v>305678</v>
      </c>
      <c r="AV93" s="36">
        <v>118120</v>
      </c>
      <c r="AW93" s="36">
        <v>548443</v>
      </c>
      <c r="AX93" s="36">
        <v>20940</v>
      </c>
      <c r="AY93" s="36">
        <v>280</v>
      </c>
      <c r="AZ93" s="36">
        <v>10344</v>
      </c>
      <c r="BA93" s="36">
        <v>1231</v>
      </c>
      <c r="BB93" s="35">
        <v>966</v>
      </c>
      <c r="BC93" s="35">
        <v>560</v>
      </c>
      <c r="BD93" s="35"/>
      <c r="BE93" s="36">
        <v>410</v>
      </c>
      <c r="BF93" s="36">
        <v>2725</v>
      </c>
      <c r="BG93" s="36">
        <v>40</v>
      </c>
      <c r="BH93" s="36">
        <v>19897</v>
      </c>
      <c r="BI93" s="36">
        <v>24599</v>
      </c>
      <c r="BJ93" s="36">
        <v>46770</v>
      </c>
      <c r="BK93" s="36"/>
      <c r="BL93" s="36">
        <v>18600</v>
      </c>
      <c r="BM93" s="35"/>
      <c r="BN93" s="36">
        <v>309461</v>
      </c>
      <c r="BO93" s="35">
        <v>340</v>
      </c>
      <c r="BP93" s="36">
        <v>1024621</v>
      </c>
      <c r="BQ93" s="36"/>
      <c r="BR93" s="35">
        <v>51317</v>
      </c>
      <c r="BS93" s="35"/>
      <c r="BT93" s="36">
        <v>31306</v>
      </c>
      <c r="BU93" s="35"/>
      <c r="BV93" s="37">
        <v>2725</v>
      </c>
      <c r="BW93" s="35">
        <v>13800</v>
      </c>
      <c r="BX93" s="37">
        <v>31306</v>
      </c>
      <c r="BY93" s="38"/>
      <c r="BZ93" s="39">
        <f t="shared" si="10"/>
        <v>1695743</v>
      </c>
      <c r="CA93" s="39">
        <f t="shared" si="11"/>
        <v>1024621</v>
      </c>
      <c r="CB93" s="39">
        <f t="shared" si="7"/>
        <v>1010</v>
      </c>
      <c r="CC93" s="39">
        <f t="shared" si="8"/>
        <v>14140</v>
      </c>
      <c r="CD93" s="39">
        <f t="shared" si="12"/>
        <v>2735514</v>
      </c>
      <c r="CE93" s="40">
        <f t="shared" si="13"/>
        <v>61.98992218647026</v>
      </c>
      <c r="CF93" s="41">
        <f t="shared" si="9"/>
        <v>410.36813681368136</v>
      </c>
    </row>
    <row r="94" spans="1:84" ht="12.75">
      <c r="A94" s="34" t="s">
        <v>124</v>
      </c>
      <c r="B94" s="33" t="s">
        <v>257</v>
      </c>
      <c r="C94" s="26">
        <v>1970</v>
      </c>
      <c r="D94" s="34" t="s">
        <v>67</v>
      </c>
      <c r="E94" s="34" t="s">
        <v>224</v>
      </c>
      <c r="F94" s="34" t="s">
        <v>124</v>
      </c>
      <c r="G94" s="34" t="s">
        <v>225</v>
      </c>
      <c r="H94" s="35"/>
      <c r="I94" s="35"/>
      <c r="J94" s="36"/>
      <c r="K94" s="35"/>
      <c r="L94" s="36"/>
      <c r="M94" s="35"/>
      <c r="N94" s="36"/>
      <c r="O94" s="36"/>
      <c r="P94" s="35"/>
      <c r="Q94" s="35"/>
      <c r="R94" s="36">
        <v>57280</v>
      </c>
      <c r="S94" s="35"/>
      <c r="T94" s="35"/>
      <c r="U94" s="35"/>
      <c r="V94" s="36"/>
      <c r="W94" s="36">
        <v>1020</v>
      </c>
      <c r="X94" s="35"/>
      <c r="Y94" s="35"/>
      <c r="Z94" s="35"/>
      <c r="AA94" s="35"/>
      <c r="AB94" s="35"/>
      <c r="AC94" s="35"/>
      <c r="AD94" s="35"/>
      <c r="AE94" s="35"/>
      <c r="AF94" s="36"/>
      <c r="AG94" s="35"/>
      <c r="AH94" s="35"/>
      <c r="AI94" s="35"/>
      <c r="AJ94" s="35"/>
      <c r="AK94" s="35"/>
      <c r="AL94" s="35"/>
      <c r="AM94" s="35"/>
      <c r="AN94" s="35"/>
      <c r="AO94" s="36"/>
      <c r="AP94" s="36"/>
      <c r="AQ94" s="36"/>
      <c r="AR94" s="35"/>
      <c r="AS94" s="35"/>
      <c r="AT94" s="35"/>
      <c r="AU94" s="36">
        <v>82420</v>
      </c>
      <c r="AV94" s="36">
        <v>63840</v>
      </c>
      <c r="AW94" s="36">
        <v>170210</v>
      </c>
      <c r="AX94" s="36">
        <v>6150</v>
      </c>
      <c r="AY94" s="36"/>
      <c r="AZ94" s="36">
        <v>2050</v>
      </c>
      <c r="BA94" s="36"/>
      <c r="BB94" s="35"/>
      <c r="BC94" s="35"/>
      <c r="BD94" s="35"/>
      <c r="BE94" s="36">
        <v>110</v>
      </c>
      <c r="BF94" s="36"/>
      <c r="BG94" s="36">
        <v>80</v>
      </c>
      <c r="BH94" s="36">
        <v>2060</v>
      </c>
      <c r="BI94" s="36">
        <v>1640</v>
      </c>
      <c r="BJ94" s="36">
        <v>240</v>
      </c>
      <c r="BK94" s="36"/>
      <c r="BL94" s="36">
        <v>160</v>
      </c>
      <c r="BM94" s="35"/>
      <c r="BN94" s="36">
        <v>530</v>
      </c>
      <c r="BO94" s="35">
        <v>340</v>
      </c>
      <c r="BP94" s="36">
        <v>384450</v>
      </c>
      <c r="BQ94" s="36"/>
      <c r="BR94" s="35"/>
      <c r="BS94" s="35">
        <v>4580</v>
      </c>
      <c r="BT94" s="36">
        <v>3620</v>
      </c>
      <c r="BU94" s="35"/>
      <c r="BV94" s="37"/>
      <c r="BW94" s="35">
        <v>3620</v>
      </c>
      <c r="BX94" s="37">
        <v>120</v>
      </c>
      <c r="BY94" s="38"/>
      <c r="BZ94" s="39">
        <f t="shared" si="10"/>
        <v>387720</v>
      </c>
      <c r="CA94" s="39">
        <f t="shared" si="11"/>
        <v>384450</v>
      </c>
      <c r="CB94" s="39">
        <f t="shared" si="7"/>
        <v>190</v>
      </c>
      <c r="CC94" s="39">
        <f t="shared" si="8"/>
        <v>3960</v>
      </c>
      <c r="CD94" s="39">
        <f t="shared" si="12"/>
        <v>776320</v>
      </c>
      <c r="CE94" s="40">
        <f t="shared" si="13"/>
        <v>49.943322341302554</v>
      </c>
      <c r="CF94" s="41">
        <f t="shared" si="9"/>
        <v>394.07106598984774</v>
      </c>
    </row>
    <row r="95" spans="1:84" ht="12.75">
      <c r="A95" s="34" t="s">
        <v>126</v>
      </c>
      <c r="B95" s="33" t="s">
        <v>258</v>
      </c>
      <c r="C95" s="26">
        <v>3875</v>
      </c>
      <c r="D95" s="34" t="s">
        <v>67</v>
      </c>
      <c r="E95" s="34" t="s">
        <v>224</v>
      </c>
      <c r="F95" s="34" t="s">
        <v>126</v>
      </c>
      <c r="G95" s="34" t="s">
        <v>225</v>
      </c>
      <c r="H95" s="35"/>
      <c r="I95" s="35"/>
      <c r="J95" s="36">
        <v>9</v>
      </c>
      <c r="K95" s="35"/>
      <c r="L95" s="36"/>
      <c r="M95" s="35"/>
      <c r="N95" s="36"/>
      <c r="O95" s="36">
        <v>90560</v>
      </c>
      <c r="P95" s="35"/>
      <c r="Q95" s="35"/>
      <c r="R95" s="36">
        <v>26270</v>
      </c>
      <c r="S95" s="35"/>
      <c r="T95" s="35"/>
      <c r="U95" s="35"/>
      <c r="V95" s="36"/>
      <c r="W95" s="36"/>
      <c r="X95" s="35"/>
      <c r="Y95" s="35"/>
      <c r="Z95" s="35"/>
      <c r="AA95" s="35"/>
      <c r="AB95" s="35"/>
      <c r="AC95" s="35"/>
      <c r="AD95" s="35"/>
      <c r="AE95" s="35"/>
      <c r="AF95" s="36"/>
      <c r="AG95" s="35"/>
      <c r="AH95" s="35"/>
      <c r="AI95" s="35"/>
      <c r="AJ95" s="35"/>
      <c r="AK95" s="35"/>
      <c r="AL95" s="35"/>
      <c r="AM95" s="35"/>
      <c r="AN95" s="35"/>
      <c r="AO95" s="36"/>
      <c r="AP95" s="36"/>
      <c r="AQ95" s="36"/>
      <c r="AR95" s="35"/>
      <c r="AS95" s="35"/>
      <c r="AT95" s="35"/>
      <c r="AU95" s="36">
        <v>312680</v>
      </c>
      <c r="AV95" s="36">
        <v>265920</v>
      </c>
      <c r="AW95" s="36"/>
      <c r="AX95" s="36">
        <v>12250</v>
      </c>
      <c r="AY95" s="36"/>
      <c r="AZ95" s="36">
        <v>18828</v>
      </c>
      <c r="BA95" s="36">
        <v>1800</v>
      </c>
      <c r="BB95" s="35"/>
      <c r="BC95" s="35"/>
      <c r="BD95" s="35"/>
      <c r="BE95" s="36">
        <v>300</v>
      </c>
      <c r="BF95" s="36">
        <v>4736</v>
      </c>
      <c r="BG95" s="36"/>
      <c r="BH95" s="36">
        <v>52660</v>
      </c>
      <c r="BI95" s="36"/>
      <c r="BJ95" s="36">
        <v>200700</v>
      </c>
      <c r="BK95" s="36"/>
      <c r="BL95" s="36">
        <v>38652</v>
      </c>
      <c r="BM95" s="35"/>
      <c r="BN95" s="36">
        <v>2523450</v>
      </c>
      <c r="BO95" s="35"/>
      <c r="BP95" s="36">
        <v>3836781</v>
      </c>
      <c r="BQ95" s="36"/>
      <c r="BR95" s="35">
        <v>731040</v>
      </c>
      <c r="BS95" s="35"/>
      <c r="BT95" s="36">
        <v>166564</v>
      </c>
      <c r="BU95" s="35">
        <v>4736</v>
      </c>
      <c r="BV95" s="37"/>
      <c r="BW95" s="35">
        <v>166564</v>
      </c>
      <c r="BX95" s="37"/>
      <c r="BY95" s="38"/>
      <c r="BZ95" s="39">
        <f t="shared" si="10"/>
        <v>3543779</v>
      </c>
      <c r="CA95" s="39">
        <f t="shared" si="11"/>
        <v>3836781</v>
      </c>
      <c r="CB95" s="39">
        <f t="shared" si="7"/>
        <v>5036</v>
      </c>
      <c r="CC95" s="39">
        <f t="shared" si="8"/>
        <v>166564</v>
      </c>
      <c r="CD95" s="39">
        <f t="shared" si="12"/>
        <v>7552160</v>
      </c>
      <c r="CE95" s="40">
        <f t="shared" si="13"/>
        <v>46.92404557106841</v>
      </c>
      <c r="CF95" s="41">
        <f t="shared" si="9"/>
        <v>1948.9445161290323</v>
      </c>
    </row>
    <row r="96" spans="1:84" ht="12.75">
      <c r="A96" s="34" t="s">
        <v>128</v>
      </c>
      <c r="B96" s="33" t="s">
        <v>259</v>
      </c>
      <c r="C96" s="26">
        <v>1895</v>
      </c>
      <c r="D96" s="34" t="s">
        <v>67</v>
      </c>
      <c r="E96" s="34" t="s">
        <v>224</v>
      </c>
      <c r="F96" s="34" t="s">
        <v>128</v>
      </c>
      <c r="G96" s="34" t="s">
        <v>225</v>
      </c>
      <c r="H96" s="35"/>
      <c r="I96" s="35"/>
      <c r="J96" s="36"/>
      <c r="K96" s="35"/>
      <c r="L96" s="36"/>
      <c r="M96" s="35"/>
      <c r="N96" s="36"/>
      <c r="O96" s="36">
        <v>21730</v>
      </c>
      <c r="P96" s="35"/>
      <c r="Q96" s="35"/>
      <c r="R96" s="36"/>
      <c r="S96" s="35">
        <v>45430</v>
      </c>
      <c r="T96" s="35"/>
      <c r="U96" s="35"/>
      <c r="V96" s="36"/>
      <c r="W96" s="36"/>
      <c r="X96" s="35"/>
      <c r="Y96" s="35"/>
      <c r="Z96" s="35"/>
      <c r="AA96" s="35"/>
      <c r="AB96" s="35"/>
      <c r="AC96" s="35"/>
      <c r="AD96" s="35"/>
      <c r="AE96" s="35"/>
      <c r="AF96" s="36"/>
      <c r="AG96" s="35"/>
      <c r="AH96" s="35"/>
      <c r="AI96" s="35"/>
      <c r="AJ96" s="35"/>
      <c r="AK96" s="35"/>
      <c r="AL96" s="35"/>
      <c r="AM96" s="35"/>
      <c r="AN96" s="35"/>
      <c r="AO96" s="36"/>
      <c r="AP96" s="36"/>
      <c r="AQ96" s="36"/>
      <c r="AR96" s="35"/>
      <c r="AS96" s="35"/>
      <c r="AT96" s="35"/>
      <c r="AU96" s="36">
        <v>46860</v>
      </c>
      <c r="AV96" s="36"/>
      <c r="AW96" s="36"/>
      <c r="AX96" s="36">
        <v>7580</v>
      </c>
      <c r="AY96" s="36"/>
      <c r="AZ96" s="36"/>
      <c r="BA96" s="36"/>
      <c r="BB96" s="35"/>
      <c r="BC96" s="35"/>
      <c r="BD96" s="35"/>
      <c r="BE96" s="36">
        <v>10</v>
      </c>
      <c r="BF96" s="36">
        <v>2623</v>
      </c>
      <c r="BG96" s="36"/>
      <c r="BH96" s="36"/>
      <c r="BI96" s="36"/>
      <c r="BJ96" s="36">
        <v>3210</v>
      </c>
      <c r="BK96" s="36"/>
      <c r="BL96" s="36">
        <v>3700</v>
      </c>
      <c r="BM96" s="35"/>
      <c r="BN96" s="36"/>
      <c r="BO96" s="35">
        <v>820</v>
      </c>
      <c r="BP96" s="36">
        <v>713000</v>
      </c>
      <c r="BQ96" s="36"/>
      <c r="BR96" s="35"/>
      <c r="BS96" s="35"/>
      <c r="BT96" s="36">
        <v>43810</v>
      </c>
      <c r="BU96" s="35">
        <v>20</v>
      </c>
      <c r="BV96" s="37">
        <v>2623</v>
      </c>
      <c r="BW96" s="35">
        <v>43810</v>
      </c>
      <c r="BX96" s="37"/>
      <c r="BY96" s="38"/>
      <c r="BZ96" s="39">
        <f t="shared" si="10"/>
        <v>131133</v>
      </c>
      <c r="CA96" s="39">
        <f t="shared" si="11"/>
        <v>713000</v>
      </c>
      <c r="CB96" s="39">
        <f t="shared" si="7"/>
        <v>30</v>
      </c>
      <c r="CC96" s="39">
        <f t="shared" si="8"/>
        <v>44630</v>
      </c>
      <c r="CD96" s="39">
        <f t="shared" si="12"/>
        <v>888793</v>
      </c>
      <c r="CE96" s="40">
        <f t="shared" si="13"/>
        <v>14.754054093585346</v>
      </c>
      <c r="CF96" s="41">
        <f t="shared" si="9"/>
        <v>469.02005277044856</v>
      </c>
    </row>
    <row r="97" spans="1:84" ht="12.75">
      <c r="A97" s="34" t="s">
        <v>130</v>
      </c>
      <c r="B97" s="33" t="s">
        <v>260</v>
      </c>
      <c r="C97" s="26">
        <v>33737</v>
      </c>
      <c r="D97" s="34" t="s">
        <v>67</v>
      </c>
      <c r="E97" s="34" t="s">
        <v>224</v>
      </c>
      <c r="F97" s="34" t="s">
        <v>130</v>
      </c>
      <c r="G97" s="34" t="s">
        <v>225</v>
      </c>
      <c r="H97" s="35">
        <v>2770</v>
      </c>
      <c r="I97" s="35"/>
      <c r="J97" s="36">
        <v>2666</v>
      </c>
      <c r="K97" s="35"/>
      <c r="L97" s="36">
        <v>2350</v>
      </c>
      <c r="M97" s="35"/>
      <c r="N97" s="36">
        <v>876030</v>
      </c>
      <c r="O97" s="36">
        <v>915470</v>
      </c>
      <c r="P97" s="35"/>
      <c r="Q97" s="35">
        <v>54269</v>
      </c>
      <c r="R97" s="36">
        <v>1054470</v>
      </c>
      <c r="S97" s="35"/>
      <c r="T97" s="35"/>
      <c r="U97" s="35"/>
      <c r="V97" s="36"/>
      <c r="W97" s="36"/>
      <c r="X97" s="35"/>
      <c r="Y97" s="35"/>
      <c r="Z97" s="35">
        <v>1200</v>
      </c>
      <c r="AA97" s="35">
        <v>9310</v>
      </c>
      <c r="AB97" s="35"/>
      <c r="AC97" s="35"/>
      <c r="AD97" s="35"/>
      <c r="AE97" s="35"/>
      <c r="AF97" s="36"/>
      <c r="AG97" s="35"/>
      <c r="AH97" s="35"/>
      <c r="AI97" s="35"/>
      <c r="AJ97" s="35"/>
      <c r="AK97" s="35">
        <v>24460</v>
      </c>
      <c r="AL97" s="35"/>
      <c r="AM97" s="35"/>
      <c r="AN97" s="35"/>
      <c r="AO97" s="36"/>
      <c r="AP97" s="36"/>
      <c r="AQ97" s="36">
        <v>220140</v>
      </c>
      <c r="AR97" s="35"/>
      <c r="AS97" s="35">
        <v>8020</v>
      </c>
      <c r="AT97" s="35">
        <v>4320</v>
      </c>
      <c r="AU97" s="36">
        <v>2023080</v>
      </c>
      <c r="AV97" s="36">
        <v>1009590</v>
      </c>
      <c r="AW97" s="36">
        <v>3124650</v>
      </c>
      <c r="AX97" s="36">
        <v>51300</v>
      </c>
      <c r="AY97" s="36">
        <v>1330</v>
      </c>
      <c r="AZ97" s="36">
        <v>64230</v>
      </c>
      <c r="BA97" s="36">
        <v>12720</v>
      </c>
      <c r="BB97" s="35"/>
      <c r="BC97" s="35"/>
      <c r="BD97" s="35"/>
      <c r="BE97" s="36">
        <v>3630</v>
      </c>
      <c r="BF97" s="36">
        <v>28509</v>
      </c>
      <c r="BG97" s="36"/>
      <c r="BH97" s="36">
        <v>64740</v>
      </c>
      <c r="BI97" s="36">
        <v>133340</v>
      </c>
      <c r="BJ97" s="36">
        <v>517580</v>
      </c>
      <c r="BK97" s="36"/>
      <c r="BL97" s="36">
        <v>101780</v>
      </c>
      <c r="BM97" s="35"/>
      <c r="BN97" s="36">
        <v>1827630</v>
      </c>
      <c r="BO97" s="35">
        <v>7480</v>
      </c>
      <c r="BP97" s="36">
        <v>6474700</v>
      </c>
      <c r="BQ97" s="36"/>
      <c r="BR97" s="35">
        <v>936000</v>
      </c>
      <c r="BS97" s="35"/>
      <c r="BT97" s="36">
        <v>360420</v>
      </c>
      <c r="BU97" s="35">
        <v>3830</v>
      </c>
      <c r="BV97" s="37">
        <v>28509</v>
      </c>
      <c r="BW97" s="35">
        <v>360420</v>
      </c>
      <c r="BX97" s="37"/>
      <c r="BY97" s="38"/>
      <c r="BZ97" s="39">
        <f t="shared" si="10"/>
        <v>12110334</v>
      </c>
      <c r="CA97" s="39">
        <f t="shared" si="11"/>
        <v>6474700</v>
      </c>
      <c r="CB97" s="39">
        <f t="shared" si="7"/>
        <v>7460</v>
      </c>
      <c r="CC97" s="39">
        <f t="shared" si="8"/>
        <v>367900</v>
      </c>
      <c r="CD97" s="39">
        <f t="shared" si="12"/>
        <v>18960394</v>
      </c>
      <c r="CE97" s="40">
        <f t="shared" si="13"/>
        <v>63.87174232771745</v>
      </c>
      <c r="CF97" s="41">
        <f t="shared" si="9"/>
        <v>562.0059282093844</v>
      </c>
    </row>
    <row r="98" spans="1:84" ht="12.75">
      <c r="A98" s="34" t="s">
        <v>132</v>
      </c>
      <c r="B98" s="33" t="s">
        <v>261</v>
      </c>
      <c r="C98" s="26">
        <v>6837</v>
      </c>
      <c r="D98" s="34" t="s">
        <v>67</v>
      </c>
      <c r="E98" s="34" t="s">
        <v>224</v>
      </c>
      <c r="F98" s="34" t="s">
        <v>132</v>
      </c>
      <c r="G98" s="34" t="s">
        <v>225</v>
      </c>
      <c r="H98" s="35"/>
      <c r="I98" s="35"/>
      <c r="J98" s="36">
        <v>106</v>
      </c>
      <c r="K98" s="35">
        <v>1050</v>
      </c>
      <c r="L98" s="36"/>
      <c r="M98" s="35"/>
      <c r="N98" s="36"/>
      <c r="O98" s="36">
        <v>14880</v>
      </c>
      <c r="P98" s="35"/>
      <c r="Q98" s="35"/>
      <c r="R98" s="36">
        <v>187070</v>
      </c>
      <c r="S98" s="35"/>
      <c r="T98" s="35"/>
      <c r="U98" s="35">
        <v>956</v>
      </c>
      <c r="V98" s="36"/>
      <c r="W98" s="36">
        <v>210</v>
      </c>
      <c r="X98" s="35"/>
      <c r="Y98" s="35"/>
      <c r="Z98" s="35"/>
      <c r="AA98" s="35"/>
      <c r="AB98" s="35"/>
      <c r="AC98" s="35"/>
      <c r="AD98" s="35"/>
      <c r="AE98" s="35"/>
      <c r="AF98" s="36"/>
      <c r="AG98" s="35"/>
      <c r="AH98" s="35"/>
      <c r="AI98" s="35"/>
      <c r="AJ98" s="35"/>
      <c r="AK98" s="35"/>
      <c r="AL98" s="35"/>
      <c r="AM98" s="35"/>
      <c r="AN98" s="35"/>
      <c r="AO98" s="36"/>
      <c r="AP98" s="36"/>
      <c r="AQ98" s="36">
        <v>57500</v>
      </c>
      <c r="AR98" s="35"/>
      <c r="AS98" s="35"/>
      <c r="AT98" s="35"/>
      <c r="AU98" s="36">
        <v>315970</v>
      </c>
      <c r="AV98" s="36">
        <v>211030</v>
      </c>
      <c r="AW98" s="36">
        <v>577980</v>
      </c>
      <c r="AX98" s="36">
        <v>13930</v>
      </c>
      <c r="AY98" s="36">
        <v>80</v>
      </c>
      <c r="AZ98" s="36">
        <v>16750</v>
      </c>
      <c r="BA98" s="36">
        <v>2050</v>
      </c>
      <c r="BB98" s="35"/>
      <c r="BC98" s="35"/>
      <c r="BD98" s="35"/>
      <c r="BE98" s="36">
        <v>450</v>
      </c>
      <c r="BF98" s="36">
        <v>3325</v>
      </c>
      <c r="BG98" s="36">
        <v>10</v>
      </c>
      <c r="BH98" s="36">
        <v>15445</v>
      </c>
      <c r="BI98" s="36">
        <v>20120</v>
      </c>
      <c r="BJ98" s="36">
        <v>69960</v>
      </c>
      <c r="BK98" s="36"/>
      <c r="BL98" s="36">
        <v>33430</v>
      </c>
      <c r="BM98" s="35"/>
      <c r="BN98" s="36">
        <v>121640</v>
      </c>
      <c r="BO98" s="35">
        <v>3160</v>
      </c>
      <c r="BP98" s="36">
        <v>1007090</v>
      </c>
      <c r="BQ98" s="36"/>
      <c r="BR98" s="35">
        <v>75100</v>
      </c>
      <c r="BS98" s="35"/>
      <c r="BT98" s="36">
        <v>101700</v>
      </c>
      <c r="BU98" s="35"/>
      <c r="BV98" s="37">
        <v>3325</v>
      </c>
      <c r="BW98" s="35">
        <v>101700</v>
      </c>
      <c r="BX98" s="37"/>
      <c r="BY98" s="38"/>
      <c r="BZ98" s="39">
        <f t="shared" si="10"/>
        <v>1662526</v>
      </c>
      <c r="CA98" s="39">
        <f t="shared" si="11"/>
        <v>1007090</v>
      </c>
      <c r="CB98" s="39">
        <f t="shared" si="7"/>
        <v>460</v>
      </c>
      <c r="CC98" s="39">
        <f t="shared" si="8"/>
        <v>104860</v>
      </c>
      <c r="CD98" s="39">
        <f t="shared" si="12"/>
        <v>2774936</v>
      </c>
      <c r="CE98" s="40">
        <f t="shared" si="13"/>
        <v>59.912228606353445</v>
      </c>
      <c r="CF98" s="41">
        <f t="shared" si="9"/>
        <v>405.8704109989762</v>
      </c>
    </row>
    <row r="99" spans="1:84" ht="12.75">
      <c r="A99" s="34" t="s">
        <v>134</v>
      </c>
      <c r="B99" s="33" t="s">
        <v>262</v>
      </c>
      <c r="C99" s="26">
        <v>3485</v>
      </c>
      <c r="D99" s="34" t="s">
        <v>67</v>
      </c>
      <c r="E99" s="34" t="s">
        <v>224</v>
      </c>
      <c r="F99" s="34" t="s">
        <v>134</v>
      </c>
      <c r="G99" s="34" t="s">
        <v>225</v>
      </c>
      <c r="H99" s="35"/>
      <c r="I99" s="35"/>
      <c r="J99" s="36">
        <v>50</v>
      </c>
      <c r="K99" s="35"/>
      <c r="L99" s="36"/>
      <c r="M99" s="35"/>
      <c r="N99" s="36"/>
      <c r="O99" s="36">
        <v>17780</v>
      </c>
      <c r="P99" s="35"/>
      <c r="Q99" s="35"/>
      <c r="R99" s="36">
        <v>95540</v>
      </c>
      <c r="S99" s="35"/>
      <c r="T99" s="35"/>
      <c r="U99" s="35">
        <v>20</v>
      </c>
      <c r="V99" s="36"/>
      <c r="W99" s="36">
        <v>2200</v>
      </c>
      <c r="X99" s="35"/>
      <c r="Y99" s="35"/>
      <c r="Z99" s="35"/>
      <c r="AA99" s="35"/>
      <c r="AB99" s="35"/>
      <c r="AC99" s="35"/>
      <c r="AD99" s="35"/>
      <c r="AE99" s="35"/>
      <c r="AF99" s="36"/>
      <c r="AG99" s="35"/>
      <c r="AH99" s="35"/>
      <c r="AI99" s="35"/>
      <c r="AJ99" s="35"/>
      <c r="AK99" s="35"/>
      <c r="AL99" s="35"/>
      <c r="AM99" s="35"/>
      <c r="AN99" s="35"/>
      <c r="AO99" s="36"/>
      <c r="AP99" s="36"/>
      <c r="AQ99" s="36"/>
      <c r="AR99" s="35"/>
      <c r="AS99" s="35"/>
      <c r="AT99" s="35"/>
      <c r="AU99" s="36">
        <v>202190</v>
      </c>
      <c r="AV99" s="36">
        <v>90130</v>
      </c>
      <c r="AW99" s="36">
        <v>226320</v>
      </c>
      <c r="AX99" s="36">
        <v>7800</v>
      </c>
      <c r="AY99" s="36"/>
      <c r="AZ99" s="36">
        <v>2360</v>
      </c>
      <c r="BA99" s="36">
        <v>1210</v>
      </c>
      <c r="BB99" s="35"/>
      <c r="BC99" s="35"/>
      <c r="BD99" s="35"/>
      <c r="BE99" s="36">
        <v>280</v>
      </c>
      <c r="BF99" s="36">
        <v>2480</v>
      </c>
      <c r="BG99" s="36">
        <v>300</v>
      </c>
      <c r="BH99" s="36">
        <v>2060</v>
      </c>
      <c r="BI99" s="36">
        <v>1740</v>
      </c>
      <c r="BJ99" s="36">
        <v>22460</v>
      </c>
      <c r="BK99" s="36"/>
      <c r="BL99" s="36">
        <v>21080</v>
      </c>
      <c r="BM99" s="35"/>
      <c r="BN99" s="36">
        <v>58370</v>
      </c>
      <c r="BO99" s="35">
        <v>1860</v>
      </c>
      <c r="BP99" s="36">
        <v>587850</v>
      </c>
      <c r="BQ99" s="36"/>
      <c r="BR99" s="35">
        <v>53360</v>
      </c>
      <c r="BS99" s="35">
        <v>400</v>
      </c>
      <c r="BT99" s="36">
        <v>57080</v>
      </c>
      <c r="BU99" s="35"/>
      <c r="BV99" s="37">
        <v>2480</v>
      </c>
      <c r="BW99" s="35">
        <v>57080</v>
      </c>
      <c r="BX99" s="37">
        <v>150</v>
      </c>
      <c r="BY99" s="38"/>
      <c r="BZ99" s="39">
        <f t="shared" si="10"/>
        <v>753920</v>
      </c>
      <c r="CA99" s="39">
        <f t="shared" si="11"/>
        <v>587850</v>
      </c>
      <c r="CB99" s="39">
        <f t="shared" si="7"/>
        <v>580</v>
      </c>
      <c r="CC99" s="39">
        <f t="shared" si="8"/>
        <v>58940</v>
      </c>
      <c r="CD99" s="39">
        <f t="shared" si="12"/>
        <v>1401290</v>
      </c>
      <c r="CE99" s="40">
        <f t="shared" si="13"/>
        <v>53.801854005951654</v>
      </c>
      <c r="CF99" s="41">
        <f t="shared" si="9"/>
        <v>402.0918220946915</v>
      </c>
    </row>
    <row r="100" spans="1:84" ht="12.75">
      <c r="A100" s="34" t="s">
        <v>136</v>
      </c>
      <c r="B100" s="33" t="s">
        <v>263</v>
      </c>
      <c r="C100" s="26">
        <v>772</v>
      </c>
      <c r="D100" s="34" t="s">
        <v>67</v>
      </c>
      <c r="E100" s="34" t="s">
        <v>224</v>
      </c>
      <c r="F100" s="34" t="s">
        <v>136</v>
      </c>
      <c r="G100" s="34" t="s">
        <v>225</v>
      </c>
      <c r="H100" s="35"/>
      <c r="I100" s="35"/>
      <c r="J100" s="36"/>
      <c r="K100" s="35"/>
      <c r="L100" s="36"/>
      <c r="M100" s="35"/>
      <c r="N100" s="36">
        <v>1065</v>
      </c>
      <c r="O100" s="36">
        <v>11645</v>
      </c>
      <c r="P100" s="35"/>
      <c r="Q100" s="35"/>
      <c r="R100" s="36"/>
      <c r="S100" s="35"/>
      <c r="T100" s="35"/>
      <c r="U100" s="35"/>
      <c r="V100" s="36"/>
      <c r="W100" s="36"/>
      <c r="X100" s="35"/>
      <c r="Y100" s="35"/>
      <c r="Z100" s="35"/>
      <c r="AA100" s="35"/>
      <c r="AB100" s="35"/>
      <c r="AC100" s="35"/>
      <c r="AD100" s="35"/>
      <c r="AE100" s="35"/>
      <c r="AF100" s="36"/>
      <c r="AG100" s="35"/>
      <c r="AH100" s="35"/>
      <c r="AI100" s="35"/>
      <c r="AJ100" s="35"/>
      <c r="AK100" s="35"/>
      <c r="AL100" s="35"/>
      <c r="AM100" s="35"/>
      <c r="AN100" s="35"/>
      <c r="AO100" s="36"/>
      <c r="AP100" s="36"/>
      <c r="AQ100" s="36"/>
      <c r="AR100" s="35"/>
      <c r="AS100" s="35"/>
      <c r="AT100" s="35"/>
      <c r="AU100" s="36">
        <v>18820</v>
      </c>
      <c r="AV100" s="36">
        <v>29970</v>
      </c>
      <c r="AW100" s="36">
        <v>39570</v>
      </c>
      <c r="AX100" s="36">
        <v>2250</v>
      </c>
      <c r="AY100" s="36"/>
      <c r="AZ100" s="36">
        <v>614</v>
      </c>
      <c r="BA100" s="36">
        <v>290</v>
      </c>
      <c r="BB100" s="35"/>
      <c r="BC100" s="35"/>
      <c r="BD100" s="35"/>
      <c r="BE100" s="36">
        <v>193</v>
      </c>
      <c r="BF100" s="36"/>
      <c r="BG100" s="36">
        <v>180</v>
      </c>
      <c r="BH100" s="36">
        <v>510</v>
      </c>
      <c r="BI100" s="36">
        <v>422</v>
      </c>
      <c r="BJ100" s="36"/>
      <c r="BK100" s="36"/>
      <c r="BL100" s="36"/>
      <c r="BM100" s="35"/>
      <c r="BN100" s="36">
        <v>9580</v>
      </c>
      <c r="BO100" s="35"/>
      <c r="BP100" s="36">
        <v>199155</v>
      </c>
      <c r="BQ100" s="36"/>
      <c r="BR100" s="35">
        <v>18066</v>
      </c>
      <c r="BS100" s="35"/>
      <c r="BT100" s="36">
        <v>8660</v>
      </c>
      <c r="BU100" s="35"/>
      <c r="BV100" s="37"/>
      <c r="BW100" s="35">
        <v>8660</v>
      </c>
      <c r="BX100" s="37">
        <v>690</v>
      </c>
      <c r="BY100" s="38"/>
      <c r="BZ100" s="39">
        <f t="shared" si="10"/>
        <v>115426</v>
      </c>
      <c r="CA100" s="39">
        <f t="shared" si="11"/>
        <v>199155</v>
      </c>
      <c r="CB100" s="39">
        <f t="shared" si="7"/>
        <v>373</v>
      </c>
      <c r="CC100" s="39">
        <f t="shared" si="8"/>
        <v>8660</v>
      </c>
      <c r="CD100" s="39">
        <f t="shared" si="12"/>
        <v>323614</v>
      </c>
      <c r="CE100" s="40">
        <f t="shared" si="13"/>
        <v>35.66780176382975</v>
      </c>
      <c r="CF100" s="41">
        <f t="shared" si="9"/>
        <v>419.18911917098444</v>
      </c>
    </row>
    <row r="101" spans="1:84" ht="12.75">
      <c r="A101" s="34" t="s">
        <v>138</v>
      </c>
      <c r="B101" s="33" t="s">
        <v>264</v>
      </c>
      <c r="C101" s="26">
        <v>4325</v>
      </c>
      <c r="D101" s="34" t="s">
        <v>67</v>
      </c>
      <c r="E101" s="34" t="s">
        <v>224</v>
      </c>
      <c r="F101" s="34" t="s">
        <v>138</v>
      </c>
      <c r="G101" s="34" t="s">
        <v>225</v>
      </c>
      <c r="H101" s="35"/>
      <c r="I101" s="35"/>
      <c r="J101" s="36"/>
      <c r="K101" s="35"/>
      <c r="L101" s="36"/>
      <c r="M101" s="35"/>
      <c r="N101" s="36">
        <v>34340</v>
      </c>
      <c r="O101" s="36">
        <v>51570</v>
      </c>
      <c r="P101" s="35"/>
      <c r="Q101" s="35"/>
      <c r="R101" s="36"/>
      <c r="S101" s="35">
        <v>78350</v>
      </c>
      <c r="T101" s="35"/>
      <c r="U101" s="35"/>
      <c r="V101" s="36"/>
      <c r="W101" s="36">
        <v>2100</v>
      </c>
      <c r="X101" s="35"/>
      <c r="Y101" s="35"/>
      <c r="Z101" s="35"/>
      <c r="AA101" s="35"/>
      <c r="AB101" s="35"/>
      <c r="AC101" s="35"/>
      <c r="AD101" s="35"/>
      <c r="AE101" s="35"/>
      <c r="AF101" s="36"/>
      <c r="AG101" s="35"/>
      <c r="AH101" s="35"/>
      <c r="AI101" s="35"/>
      <c r="AJ101" s="35"/>
      <c r="AK101" s="35"/>
      <c r="AL101" s="35"/>
      <c r="AM101" s="35"/>
      <c r="AN101" s="35"/>
      <c r="AO101" s="36"/>
      <c r="AP101" s="36"/>
      <c r="AQ101" s="36"/>
      <c r="AR101" s="35"/>
      <c r="AS101" s="35"/>
      <c r="AT101" s="35"/>
      <c r="AU101" s="36">
        <v>113420</v>
      </c>
      <c r="AV101" s="36"/>
      <c r="AW101" s="36"/>
      <c r="AX101" s="36">
        <v>7230</v>
      </c>
      <c r="AY101" s="36"/>
      <c r="AZ101" s="36"/>
      <c r="BA101" s="36">
        <v>450</v>
      </c>
      <c r="BB101" s="35"/>
      <c r="BC101" s="35"/>
      <c r="BD101" s="35"/>
      <c r="BE101" s="36">
        <v>220</v>
      </c>
      <c r="BF101" s="36">
        <v>120</v>
      </c>
      <c r="BG101" s="36"/>
      <c r="BH101" s="36"/>
      <c r="BI101" s="36"/>
      <c r="BJ101" s="36">
        <v>40610</v>
      </c>
      <c r="BK101" s="36"/>
      <c r="BL101" s="36">
        <v>18260</v>
      </c>
      <c r="BM101" s="35"/>
      <c r="BN101" s="36">
        <v>149520</v>
      </c>
      <c r="BO101" s="35">
        <v>40</v>
      </c>
      <c r="BP101" s="36">
        <v>1322610</v>
      </c>
      <c r="BQ101" s="36"/>
      <c r="BR101" s="35"/>
      <c r="BS101" s="35"/>
      <c r="BT101" s="36">
        <v>72940</v>
      </c>
      <c r="BU101" s="35">
        <v>120</v>
      </c>
      <c r="BV101" s="37">
        <v>2292</v>
      </c>
      <c r="BW101" s="35">
        <v>72940</v>
      </c>
      <c r="BX101" s="37"/>
      <c r="BY101" s="38"/>
      <c r="BZ101" s="39">
        <f t="shared" si="10"/>
        <v>498142</v>
      </c>
      <c r="CA101" s="39">
        <f t="shared" si="11"/>
        <v>1322610</v>
      </c>
      <c r="CB101" s="39">
        <f t="shared" si="7"/>
        <v>340</v>
      </c>
      <c r="CC101" s="39">
        <f t="shared" si="8"/>
        <v>72980</v>
      </c>
      <c r="CD101" s="39">
        <f t="shared" si="12"/>
        <v>1894072</v>
      </c>
      <c r="CE101" s="40">
        <f t="shared" si="13"/>
        <v>26.300056175266835</v>
      </c>
      <c r="CF101" s="41">
        <f t="shared" si="9"/>
        <v>437.9357225433526</v>
      </c>
    </row>
    <row r="102" spans="1:84" ht="12.75">
      <c r="A102" s="34" t="s">
        <v>266</v>
      </c>
      <c r="B102" s="33" t="s">
        <v>265</v>
      </c>
      <c r="C102" s="26">
        <v>4371</v>
      </c>
      <c r="D102" s="34" t="s">
        <v>67</v>
      </c>
      <c r="E102" s="34" t="s">
        <v>224</v>
      </c>
      <c r="F102" s="34" t="s">
        <v>266</v>
      </c>
      <c r="G102" s="34" t="s">
        <v>225</v>
      </c>
      <c r="H102" s="35"/>
      <c r="I102" s="35"/>
      <c r="J102" s="36"/>
      <c r="K102" s="35"/>
      <c r="L102" s="36"/>
      <c r="M102" s="35"/>
      <c r="N102" s="36"/>
      <c r="O102" s="36"/>
      <c r="P102" s="35"/>
      <c r="Q102" s="35"/>
      <c r="R102" s="36">
        <v>133300</v>
      </c>
      <c r="S102" s="35"/>
      <c r="T102" s="35"/>
      <c r="U102" s="35"/>
      <c r="V102" s="36"/>
      <c r="W102" s="36"/>
      <c r="X102" s="35"/>
      <c r="Y102" s="35"/>
      <c r="Z102" s="35"/>
      <c r="AA102" s="35"/>
      <c r="AB102" s="35"/>
      <c r="AC102" s="35"/>
      <c r="AD102" s="35"/>
      <c r="AE102" s="35"/>
      <c r="AF102" s="36"/>
      <c r="AG102" s="35"/>
      <c r="AH102" s="35"/>
      <c r="AI102" s="35"/>
      <c r="AJ102" s="35"/>
      <c r="AK102" s="35"/>
      <c r="AL102" s="35"/>
      <c r="AM102" s="35"/>
      <c r="AN102" s="35"/>
      <c r="AO102" s="36"/>
      <c r="AP102" s="36"/>
      <c r="AQ102" s="36"/>
      <c r="AR102" s="35"/>
      <c r="AS102" s="35"/>
      <c r="AT102" s="35"/>
      <c r="AU102" s="36">
        <v>232020</v>
      </c>
      <c r="AV102" s="36">
        <v>136220</v>
      </c>
      <c r="AW102" s="36">
        <v>402050</v>
      </c>
      <c r="AX102" s="36">
        <v>12760</v>
      </c>
      <c r="AY102" s="36"/>
      <c r="AZ102" s="36">
        <v>3940</v>
      </c>
      <c r="BA102" s="36">
        <v>2400</v>
      </c>
      <c r="BB102" s="35"/>
      <c r="BC102" s="35"/>
      <c r="BD102" s="35"/>
      <c r="BE102" s="36">
        <v>250</v>
      </c>
      <c r="BF102" s="36">
        <v>1284</v>
      </c>
      <c r="BG102" s="36">
        <v>980</v>
      </c>
      <c r="BH102" s="36">
        <v>3410</v>
      </c>
      <c r="BI102" s="36">
        <v>4050</v>
      </c>
      <c r="BJ102" s="36">
        <v>1000</v>
      </c>
      <c r="BK102" s="36"/>
      <c r="BL102" s="36">
        <v>540</v>
      </c>
      <c r="BM102" s="35"/>
      <c r="BN102" s="36">
        <v>206160</v>
      </c>
      <c r="BO102" s="35">
        <v>140</v>
      </c>
      <c r="BP102" s="36">
        <v>563780</v>
      </c>
      <c r="BQ102" s="36"/>
      <c r="BR102" s="35"/>
      <c r="BS102" s="35"/>
      <c r="BT102" s="36">
        <v>40520</v>
      </c>
      <c r="BU102" s="35"/>
      <c r="BV102" s="37">
        <v>1284</v>
      </c>
      <c r="BW102" s="35">
        <v>40520</v>
      </c>
      <c r="BX102" s="37">
        <v>170</v>
      </c>
      <c r="BY102" s="38"/>
      <c r="BZ102" s="39">
        <f t="shared" si="10"/>
        <v>1139304</v>
      </c>
      <c r="CA102" s="39">
        <f t="shared" si="11"/>
        <v>563780</v>
      </c>
      <c r="CB102" s="39">
        <f t="shared" si="7"/>
        <v>1230</v>
      </c>
      <c r="CC102" s="39">
        <f t="shared" si="8"/>
        <v>40660</v>
      </c>
      <c r="CD102" s="39">
        <f t="shared" si="12"/>
        <v>1744974</v>
      </c>
      <c r="CE102" s="40">
        <f t="shared" si="13"/>
        <v>65.29060031840017</v>
      </c>
      <c r="CF102" s="41">
        <f t="shared" si="9"/>
        <v>399.2161976664379</v>
      </c>
    </row>
    <row r="103" spans="1:84" ht="12.75">
      <c r="A103" s="34" t="s">
        <v>140</v>
      </c>
      <c r="B103" s="33" t="s">
        <v>267</v>
      </c>
      <c r="C103" s="26">
        <v>1952</v>
      </c>
      <c r="D103" s="34" t="s">
        <v>67</v>
      </c>
      <c r="E103" s="34" t="s">
        <v>224</v>
      </c>
      <c r="F103" s="34" t="s">
        <v>140</v>
      </c>
      <c r="G103" s="34" t="s">
        <v>225</v>
      </c>
      <c r="H103" s="35"/>
      <c r="I103" s="35"/>
      <c r="J103" s="36"/>
      <c r="K103" s="35"/>
      <c r="L103" s="36"/>
      <c r="M103" s="35"/>
      <c r="N103" s="36">
        <v>26175</v>
      </c>
      <c r="O103" s="36">
        <v>28460</v>
      </c>
      <c r="P103" s="35"/>
      <c r="Q103" s="35"/>
      <c r="R103" s="36"/>
      <c r="S103" s="35"/>
      <c r="T103" s="35"/>
      <c r="U103" s="35"/>
      <c r="V103" s="36"/>
      <c r="W103" s="36"/>
      <c r="X103" s="35"/>
      <c r="Y103" s="35"/>
      <c r="Z103" s="35"/>
      <c r="AA103" s="35"/>
      <c r="AB103" s="35"/>
      <c r="AC103" s="35"/>
      <c r="AD103" s="35"/>
      <c r="AE103" s="35"/>
      <c r="AF103" s="36"/>
      <c r="AG103" s="35"/>
      <c r="AH103" s="35"/>
      <c r="AI103" s="35"/>
      <c r="AJ103" s="35"/>
      <c r="AK103" s="35"/>
      <c r="AL103" s="35"/>
      <c r="AM103" s="35"/>
      <c r="AN103" s="35"/>
      <c r="AO103" s="36"/>
      <c r="AP103" s="36"/>
      <c r="AQ103" s="36"/>
      <c r="AR103" s="35"/>
      <c r="AS103" s="35"/>
      <c r="AT103" s="35"/>
      <c r="AU103" s="36">
        <v>58920</v>
      </c>
      <c r="AV103" s="36">
        <v>42670</v>
      </c>
      <c r="AW103" s="36">
        <v>87620</v>
      </c>
      <c r="AX103" s="36">
        <v>4500</v>
      </c>
      <c r="AY103" s="36"/>
      <c r="AZ103" s="36">
        <v>1550</v>
      </c>
      <c r="BA103" s="36">
        <v>270</v>
      </c>
      <c r="BB103" s="35"/>
      <c r="BC103" s="35"/>
      <c r="BD103" s="35"/>
      <c r="BE103" s="36">
        <v>237</v>
      </c>
      <c r="BF103" s="36"/>
      <c r="BG103" s="36">
        <v>309</v>
      </c>
      <c r="BH103" s="36">
        <v>1288</v>
      </c>
      <c r="BI103" s="36">
        <v>1065</v>
      </c>
      <c r="BJ103" s="36"/>
      <c r="BK103" s="36"/>
      <c r="BL103" s="36"/>
      <c r="BM103" s="35"/>
      <c r="BN103" s="36">
        <v>83540</v>
      </c>
      <c r="BO103" s="35"/>
      <c r="BP103" s="36">
        <v>369355</v>
      </c>
      <c r="BQ103" s="36"/>
      <c r="BR103" s="35">
        <v>45620</v>
      </c>
      <c r="BS103" s="35"/>
      <c r="BT103" s="36">
        <v>17900</v>
      </c>
      <c r="BU103" s="35"/>
      <c r="BV103" s="37"/>
      <c r="BW103" s="35">
        <v>17900</v>
      </c>
      <c r="BX103" s="37">
        <v>4610</v>
      </c>
      <c r="BY103" s="38"/>
      <c r="BZ103" s="39">
        <f t="shared" si="10"/>
        <v>340668</v>
      </c>
      <c r="CA103" s="39">
        <f t="shared" si="11"/>
        <v>369355</v>
      </c>
      <c r="CB103" s="39">
        <f t="shared" si="7"/>
        <v>546</v>
      </c>
      <c r="CC103" s="39">
        <f t="shared" si="8"/>
        <v>17900</v>
      </c>
      <c r="CD103" s="39">
        <f t="shared" si="12"/>
        <v>728469</v>
      </c>
      <c r="CE103" s="40">
        <f t="shared" si="13"/>
        <v>46.76492753981295</v>
      </c>
      <c r="CF103" s="41">
        <f t="shared" si="9"/>
        <v>373.19108606557376</v>
      </c>
    </row>
    <row r="104" spans="1:84" ht="12.75">
      <c r="A104" s="34" t="s">
        <v>68</v>
      </c>
      <c r="B104" s="33" t="s">
        <v>268</v>
      </c>
      <c r="C104" s="26">
        <v>2093</v>
      </c>
      <c r="D104" s="34" t="s">
        <v>67</v>
      </c>
      <c r="E104" s="34" t="s">
        <v>224</v>
      </c>
      <c r="F104" s="34" t="s">
        <v>68</v>
      </c>
      <c r="G104" s="34" t="s">
        <v>225</v>
      </c>
      <c r="H104" s="35"/>
      <c r="I104" s="35"/>
      <c r="J104" s="36"/>
      <c r="K104" s="35"/>
      <c r="L104" s="36"/>
      <c r="M104" s="35"/>
      <c r="N104" s="36"/>
      <c r="O104" s="36"/>
      <c r="P104" s="35"/>
      <c r="Q104" s="35"/>
      <c r="R104" s="36">
        <v>44280</v>
      </c>
      <c r="S104" s="35"/>
      <c r="T104" s="35"/>
      <c r="U104" s="35"/>
      <c r="V104" s="36"/>
      <c r="W104" s="36">
        <v>610</v>
      </c>
      <c r="X104" s="35"/>
      <c r="Y104" s="35">
        <v>230</v>
      </c>
      <c r="Z104" s="35"/>
      <c r="AA104" s="35"/>
      <c r="AB104" s="35"/>
      <c r="AC104" s="35"/>
      <c r="AD104" s="35"/>
      <c r="AE104" s="35"/>
      <c r="AF104" s="36"/>
      <c r="AG104" s="35"/>
      <c r="AH104" s="35"/>
      <c r="AI104" s="35"/>
      <c r="AJ104" s="35"/>
      <c r="AK104" s="35"/>
      <c r="AL104" s="35"/>
      <c r="AM104" s="35"/>
      <c r="AN104" s="35"/>
      <c r="AO104" s="36"/>
      <c r="AP104" s="36"/>
      <c r="AQ104" s="36"/>
      <c r="AR104" s="35"/>
      <c r="AS104" s="35"/>
      <c r="AT104" s="35"/>
      <c r="AU104" s="36">
        <v>72710</v>
      </c>
      <c r="AV104" s="36">
        <v>54090</v>
      </c>
      <c r="AW104" s="36">
        <v>137700</v>
      </c>
      <c r="AX104" s="36"/>
      <c r="AY104" s="36"/>
      <c r="AZ104" s="36">
        <v>1990</v>
      </c>
      <c r="BA104" s="36"/>
      <c r="BB104" s="35"/>
      <c r="BC104" s="35"/>
      <c r="BD104" s="35"/>
      <c r="BE104" s="36">
        <v>200</v>
      </c>
      <c r="BF104" s="36"/>
      <c r="BG104" s="36">
        <v>390</v>
      </c>
      <c r="BH104" s="36">
        <v>850</v>
      </c>
      <c r="BI104" s="36">
        <v>900</v>
      </c>
      <c r="BJ104" s="36">
        <v>400</v>
      </c>
      <c r="BK104" s="36"/>
      <c r="BL104" s="36">
        <v>330</v>
      </c>
      <c r="BM104" s="35"/>
      <c r="BN104" s="36">
        <v>3240</v>
      </c>
      <c r="BO104" s="35"/>
      <c r="BP104" s="36">
        <v>395990</v>
      </c>
      <c r="BQ104" s="36"/>
      <c r="BR104" s="35"/>
      <c r="BS104" s="35"/>
      <c r="BT104" s="36">
        <v>4620</v>
      </c>
      <c r="BU104" s="35"/>
      <c r="BV104" s="37"/>
      <c r="BW104" s="35">
        <v>4620</v>
      </c>
      <c r="BX104" s="37"/>
      <c r="BY104" s="38"/>
      <c r="BZ104" s="39">
        <f t="shared" si="10"/>
        <v>317100</v>
      </c>
      <c r="CA104" s="39">
        <f t="shared" si="11"/>
        <v>395990</v>
      </c>
      <c r="CB104" s="39">
        <f t="shared" si="7"/>
        <v>590</v>
      </c>
      <c r="CC104" s="39">
        <f t="shared" si="8"/>
        <v>4620</v>
      </c>
      <c r="CD104" s="39">
        <f t="shared" si="12"/>
        <v>718300</v>
      </c>
      <c r="CE104" s="40">
        <f t="shared" si="13"/>
        <v>44.14590004176528</v>
      </c>
      <c r="CF104" s="41">
        <f t="shared" si="9"/>
        <v>343.191591017678</v>
      </c>
    </row>
    <row r="105" spans="1:84" ht="12.75">
      <c r="A105" s="34" t="s">
        <v>224</v>
      </c>
      <c r="B105" s="33" t="s">
        <v>269</v>
      </c>
      <c r="C105" s="26">
        <v>916</v>
      </c>
      <c r="D105" s="34" t="s">
        <v>67</v>
      </c>
      <c r="E105" s="34" t="s">
        <v>224</v>
      </c>
      <c r="F105" s="34" t="s">
        <v>224</v>
      </c>
      <c r="G105" s="34" t="s">
        <v>225</v>
      </c>
      <c r="H105" s="35"/>
      <c r="I105" s="35"/>
      <c r="J105" s="36"/>
      <c r="K105" s="35"/>
      <c r="L105" s="36"/>
      <c r="M105" s="35"/>
      <c r="N105" s="36">
        <v>3325</v>
      </c>
      <c r="O105" s="36">
        <v>13590</v>
      </c>
      <c r="P105" s="35"/>
      <c r="Q105" s="35"/>
      <c r="R105" s="36"/>
      <c r="S105" s="35"/>
      <c r="T105" s="35"/>
      <c r="U105" s="35"/>
      <c r="V105" s="36"/>
      <c r="W105" s="36"/>
      <c r="X105" s="35"/>
      <c r="Y105" s="35"/>
      <c r="Z105" s="35"/>
      <c r="AA105" s="35"/>
      <c r="AB105" s="35"/>
      <c r="AC105" s="35"/>
      <c r="AD105" s="35"/>
      <c r="AE105" s="35"/>
      <c r="AF105" s="36"/>
      <c r="AG105" s="35"/>
      <c r="AH105" s="35"/>
      <c r="AI105" s="35"/>
      <c r="AJ105" s="35"/>
      <c r="AK105" s="35"/>
      <c r="AL105" s="35"/>
      <c r="AM105" s="35"/>
      <c r="AN105" s="35"/>
      <c r="AO105" s="36"/>
      <c r="AP105" s="36"/>
      <c r="AQ105" s="36"/>
      <c r="AR105" s="35"/>
      <c r="AS105" s="35"/>
      <c r="AT105" s="35"/>
      <c r="AU105" s="36">
        <v>22210</v>
      </c>
      <c r="AV105" s="36">
        <v>36450</v>
      </c>
      <c r="AW105" s="36">
        <v>47930</v>
      </c>
      <c r="AX105" s="36">
        <v>3300</v>
      </c>
      <c r="AY105" s="36"/>
      <c r="AZ105" s="36">
        <v>726</v>
      </c>
      <c r="BA105" s="36">
        <v>210</v>
      </c>
      <c r="BB105" s="35"/>
      <c r="BC105" s="35"/>
      <c r="BD105" s="35"/>
      <c r="BE105" s="36">
        <v>170</v>
      </c>
      <c r="BF105" s="36"/>
      <c r="BG105" s="36">
        <v>188</v>
      </c>
      <c r="BH105" s="36">
        <v>604</v>
      </c>
      <c r="BI105" s="36">
        <v>499</v>
      </c>
      <c r="BJ105" s="36"/>
      <c r="BK105" s="36"/>
      <c r="BL105" s="36"/>
      <c r="BM105" s="35"/>
      <c r="BN105" s="36">
        <v>22630</v>
      </c>
      <c r="BO105" s="35"/>
      <c r="BP105" s="36">
        <v>211960</v>
      </c>
      <c r="BQ105" s="36"/>
      <c r="BR105" s="35">
        <v>21384</v>
      </c>
      <c r="BS105" s="35"/>
      <c r="BT105" s="36">
        <v>1000</v>
      </c>
      <c r="BU105" s="35"/>
      <c r="BV105" s="37"/>
      <c r="BW105" s="35">
        <v>8560</v>
      </c>
      <c r="BX105" s="37">
        <v>1000</v>
      </c>
      <c r="BY105" s="38"/>
      <c r="BZ105" s="39">
        <f t="shared" si="10"/>
        <v>152474</v>
      </c>
      <c r="CA105" s="39">
        <f t="shared" si="11"/>
        <v>211960</v>
      </c>
      <c r="CB105" s="39">
        <f t="shared" si="7"/>
        <v>358</v>
      </c>
      <c r="CC105" s="39">
        <f t="shared" si="8"/>
        <v>8560</v>
      </c>
      <c r="CD105" s="39">
        <f t="shared" si="12"/>
        <v>373352</v>
      </c>
      <c r="CE105" s="40">
        <f t="shared" si="13"/>
        <v>40.83920803959802</v>
      </c>
      <c r="CF105" s="41">
        <f t="shared" si="9"/>
        <v>407.589519650655</v>
      </c>
    </row>
    <row r="106" spans="1:84" ht="12.75">
      <c r="A106" s="34" t="s">
        <v>143</v>
      </c>
      <c r="B106" s="33" t="s">
        <v>270</v>
      </c>
      <c r="C106" s="26">
        <v>4263</v>
      </c>
      <c r="D106" s="34" t="s">
        <v>67</v>
      </c>
      <c r="E106" s="34" t="s">
        <v>224</v>
      </c>
      <c r="F106" s="34" t="s">
        <v>143</v>
      </c>
      <c r="G106" s="34" t="s">
        <v>225</v>
      </c>
      <c r="H106" s="35"/>
      <c r="I106" s="35"/>
      <c r="J106" s="36"/>
      <c r="K106" s="35"/>
      <c r="L106" s="36">
        <v>320</v>
      </c>
      <c r="M106" s="35"/>
      <c r="N106" s="36"/>
      <c r="O106" s="36">
        <v>35720</v>
      </c>
      <c r="P106" s="35"/>
      <c r="Q106" s="35"/>
      <c r="R106" s="36"/>
      <c r="S106" s="35">
        <v>95630</v>
      </c>
      <c r="T106" s="35"/>
      <c r="U106" s="35"/>
      <c r="V106" s="36"/>
      <c r="W106" s="36">
        <v>4460</v>
      </c>
      <c r="X106" s="35"/>
      <c r="Y106" s="35"/>
      <c r="Z106" s="35"/>
      <c r="AA106" s="35"/>
      <c r="AB106" s="35"/>
      <c r="AC106" s="35"/>
      <c r="AD106" s="35"/>
      <c r="AE106" s="35"/>
      <c r="AF106" s="36"/>
      <c r="AG106" s="35"/>
      <c r="AH106" s="35"/>
      <c r="AI106" s="35"/>
      <c r="AJ106" s="35"/>
      <c r="AK106" s="35"/>
      <c r="AL106" s="35"/>
      <c r="AM106" s="35"/>
      <c r="AN106" s="35"/>
      <c r="AO106" s="36"/>
      <c r="AP106" s="36"/>
      <c r="AQ106" s="36">
        <v>84400</v>
      </c>
      <c r="AR106" s="35"/>
      <c r="AS106" s="35"/>
      <c r="AT106" s="35"/>
      <c r="AU106" s="36">
        <v>90440</v>
      </c>
      <c r="AV106" s="36"/>
      <c r="AW106" s="36"/>
      <c r="AX106" s="36">
        <v>14380</v>
      </c>
      <c r="AY106" s="36"/>
      <c r="AZ106" s="36"/>
      <c r="BA106" s="36">
        <v>800</v>
      </c>
      <c r="BB106" s="35"/>
      <c r="BC106" s="35"/>
      <c r="BD106" s="35"/>
      <c r="BE106" s="36">
        <v>292</v>
      </c>
      <c r="BF106" s="36">
        <v>130</v>
      </c>
      <c r="BG106" s="36"/>
      <c r="BH106" s="36"/>
      <c r="BI106" s="36"/>
      <c r="BJ106" s="36">
        <v>26170</v>
      </c>
      <c r="BK106" s="36"/>
      <c r="BL106" s="36">
        <v>20960</v>
      </c>
      <c r="BM106" s="35"/>
      <c r="BN106" s="36">
        <v>162230</v>
      </c>
      <c r="BO106" s="35"/>
      <c r="BP106" s="36">
        <v>1271770</v>
      </c>
      <c r="BQ106" s="36"/>
      <c r="BR106" s="35"/>
      <c r="BS106" s="35"/>
      <c r="BT106" s="36">
        <v>57150</v>
      </c>
      <c r="BU106" s="35">
        <v>130</v>
      </c>
      <c r="BV106" s="37">
        <v>2698</v>
      </c>
      <c r="BW106" s="35">
        <v>57150</v>
      </c>
      <c r="BX106" s="37"/>
      <c r="BY106" s="38"/>
      <c r="BZ106" s="39">
        <f t="shared" si="10"/>
        <v>538208</v>
      </c>
      <c r="CA106" s="39">
        <f t="shared" si="11"/>
        <v>1271770</v>
      </c>
      <c r="CB106" s="39">
        <f t="shared" si="7"/>
        <v>422</v>
      </c>
      <c r="CC106" s="39">
        <f t="shared" si="8"/>
        <v>57150</v>
      </c>
      <c r="CD106" s="39">
        <f t="shared" si="12"/>
        <v>1867550</v>
      </c>
      <c r="CE106" s="40">
        <f t="shared" si="13"/>
        <v>28.818933897352146</v>
      </c>
      <c r="CF106" s="41">
        <f t="shared" si="9"/>
        <v>438.08350926577526</v>
      </c>
    </row>
    <row r="107" spans="1:84" ht="12.75">
      <c r="A107" s="34" t="s">
        <v>145</v>
      </c>
      <c r="B107" s="33" t="s">
        <v>271</v>
      </c>
      <c r="C107" s="26">
        <v>7595</v>
      </c>
      <c r="D107" s="34" t="s">
        <v>67</v>
      </c>
      <c r="E107" s="34" t="s">
        <v>224</v>
      </c>
      <c r="F107" s="34" t="s">
        <v>145</v>
      </c>
      <c r="G107" s="34" t="s">
        <v>225</v>
      </c>
      <c r="H107" s="35"/>
      <c r="I107" s="35"/>
      <c r="J107" s="35"/>
      <c r="K107" s="35"/>
      <c r="L107" s="35"/>
      <c r="M107" s="35"/>
      <c r="N107" s="35"/>
      <c r="O107" s="35">
        <v>1980</v>
      </c>
      <c r="P107" s="35"/>
      <c r="Q107" s="35"/>
      <c r="R107" s="36">
        <v>193840</v>
      </c>
      <c r="S107" s="35"/>
      <c r="T107" s="35"/>
      <c r="U107" s="35"/>
      <c r="V107" s="35"/>
      <c r="W107" s="35">
        <v>1480</v>
      </c>
      <c r="X107" s="35"/>
      <c r="Y107" s="35"/>
      <c r="Z107" s="35"/>
      <c r="AA107" s="35"/>
      <c r="AB107" s="35"/>
      <c r="AC107" s="35"/>
      <c r="AD107" s="35"/>
      <c r="AE107" s="35"/>
      <c r="AF107" s="35">
        <v>60</v>
      </c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6">
        <v>333830</v>
      </c>
      <c r="AV107" s="36">
        <v>222950</v>
      </c>
      <c r="AW107" s="36">
        <v>513070</v>
      </c>
      <c r="AX107" s="35"/>
      <c r="AY107" s="35"/>
      <c r="AZ107" s="36">
        <v>14310</v>
      </c>
      <c r="BA107" s="36">
        <v>1810</v>
      </c>
      <c r="BB107" s="35"/>
      <c r="BC107" s="35"/>
      <c r="BD107" s="35"/>
      <c r="BE107" s="35">
        <v>700</v>
      </c>
      <c r="BF107" s="35"/>
      <c r="BG107" s="36">
        <v>400</v>
      </c>
      <c r="BH107" s="36">
        <v>8755</v>
      </c>
      <c r="BI107" s="36">
        <v>6520</v>
      </c>
      <c r="BJ107" s="35">
        <v>42790</v>
      </c>
      <c r="BK107" s="35"/>
      <c r="BL107" s="36">
        <v>17020</v>
      </c>
      <c r="BM107" s="35"/>
      <c r="BN107" s="36">
        <v>6100</v>
      </c>
      <c r="BO107" s="36">
        <v>1240</v>
      </c>
      <c r="BP107" s="36">
        <v>1322300</v>
      </c>
      <c r="BQ107" s="36"/>
      <c r="BR107" s="36">
        <v>165330</v>
      </c>
      <c r="BS107" s="35"/>
      <c r="BT107" s="36">
        <v>51860</v>
      </c>
      <c r="BU107" s="35"/>
      <c r="BV107" s="35"/>
      <c r="BW107" s="37">
        <v>51860</v>
      </c>
      <c r="BX107" s="35"/>
      <c r="BY107" s="38"/>
      <c r="BZ107" s="39">
        <f t="shared" si="10"/>
        <v>1364455</v>
      </c>
      <c r="CA107" s="39">
        <f t="shared" si="11"/>
        <v>1322300</v>
      </c>
      <c r="CB107" s="39">
        <f t="shared" si="7"/>
        <v>1100</v>
      </c>
      <c r="CC107" s="39">
        <f t="shared" si="8"/>
        <v>53100</v>
      </c>
      <c r="CD107" s="39">
        <f t="shared" si="12"/>
        <v>2740955</v>
      </c>
      <c r="CE107" s="40">
        <f t="shared" si="13"/>
        <v>49.78027731210472</v>
      </c>
      <c r="CF107" s="41">
        <f t="shared" si="9"/>
        <v>360.889400921659</v>
      </c>
    </row>
    <row r="108" spans="1:84" ht="12.75">
      <c r="A108" s="34" t="s">
        <v>147</v>
      </c>
      <c r="B108" s="33" t="s">
        <v>272</v>
      </c>
      <c r="C108" s="26">
        <v>45027</v>
      </c>
      <c r="D108" s="34" t="s">
        <v>67</v>
      </c>
      <c r="E108" s="34" t="s">
        <v>224</v>
      </c>
      <c r="F108" s="34" t="s">
        <v>147</v>
      </c>
      <c r="G108" s="34" t="s">
        <v>225</v>
      </c>
      <c r="H108" s="35"/>
      <c r="I108" s="35"/>
      <c r="J108" s="35">
        <v>272</v>
      </c>
      <c r="K108" s="35">
        <v>870</v>
      </c>
      <c r="L108" s="35">
        <v>1660</v>
      </c>
      <c r="M108" s="35"/>
      <c r="N108" s="35"/>
      <c r="O108" s="35">
        <v>2150</v>
      </c>
      <c r="P108" s="35"/>
      <c r="Q108" s="35"/>
      <c r="R108" s="36">
        <v>1526910</v>
      </c>
      <c r="S108" s="35"/>
      <c r="T108" s="35"/>
      <c r="U108" s="35">
        <v>38</v>
      </c>
      <c r="V108" s="35"/>
      <c r="W108" s="35">
        <v>4880</v>
      </c>
      <c r="X108" s="35"/>
      <c r="Y108" s="35">
        <v>78</v>
      </c>
      <c r="Z108" s="35"/>
      <c r="AA108" s="35"/>
      <c r="AB108" s="35"/>
      <c r="AC108" s="35"/>
      <c r="AD108" s="35"/>
      <c r="AE108" s="35"/>
      <c r="AF108" s="35"/>
      <c r="AG108" s="35">
        <v>1400</v>
      </c>
      <c r="AH108" s="35"/>
      <c r="AI108" s="35">
        <v>75670</v>
      </c>
      <c r="AJ108" s="35"/>
      <c r="AK108" s="35"/>
      <c r="AL108" s="35">
        <v>740</v>
      </c>
      <c r="AM108" s="35"/>
      <c r="AN108" s="35"/>
      <c r="AO108" s="35"/>
      <c r="AP108" s="35"/>
      <c r="AQ108" s="35">
        <v>70220</v>
      </c>
      <c r="AR108" s="35"/>
      <c r="AS108" s="35"/>
      <c r="AT108" s="35">
        <v>34680</v>
      </c>
      <c r="AU108" s="36">
        <v>2998900</v>
      </c>
      <c r="AV108" s="36">
        <v>1859420</v>
      </c>
      <c r="AW108" s="36">
        <v>5514820</v>
      </c>
      <c r="AX108" s="35">
        <v>106530</v>
      </c>
      <c r="AY108" s="35">
        <v>270</v>
      </c>
      <c r="AZ108" s="36">
        <v>37930</v>
      </c>
      <c r="BA108" s="36">
        <v>7800</v>
      </c>
      <c r="BB108" s="35">
        <v>220</v>
      </c>
      <c r="BC108" s="35">
        <v>2076</v>
      </c>
      <c r="BD108" s="35"/>
      <c r="BE108" s="35">
        <v>2960</v>
      </c>
      <c r="BF108" s="35">
        <v>3960</v>
      </c>
      <c r="BG108" s="36">
        <v>4340</v>
      </c>
      <c r="BH108" s="36">
        <v>61240</v>
      </c>
      <c r="BI108" s="36">
        <v>67740</v>
      </c>
      <c r="BJ108" s="35">
        <v>107100</v>
      </c>
      <c r="BK108" s="35"/>
      <c r="BL108" s="36">
        <v>44490</v>
      </c>
      <c r="BM108" s="35"/>
      <c r="BN108" s="36">
        <v>1078850</v>
      </c>
      <c r="BO108" s="36">
        <v>6520</v>
      </c>
      <c r="BP108" s="36">
        <v>9057840</v>
      </c>
      <c r="BQ108" s="36"/>
      <c r="BR108" s="36">
        <v>1608980</v>
      </c>
      <c r="BS108" s="35">
        <v>3130</v>
      </c>
      <c r="BT108" s="36">
        <v>6510</v>
      </c>
      <c r="BU108" s="35"/>
      <c r="BV108" s="35">
        <v>1400</v>
      </c>
      <c r="BW108" s="37">
        <v>232640</v>
      </c>
      <c r="BX108" s="35">
        <v>6510</v>
      </c>
      <c r="BY108" s="38"/>
      <c r="BZ108" s="39">
        <f t="shared" si="10"/>
        <v>13502322</v>
      </c>
      <c r="CA108" s="39">
        <f t="shared" si="11"/>
        <v>9057840</v>
      </c>
      <c r="CB108" s="39">
        <f t="shared" si="7"/>
        <v>9376</v>
      </c>
      <c r="CC108" s="39">
        <f t="shared" si="8"/>
        <v>239160</v>
      </c>
      <c r="CD108" s="39">
        <f t="shared" si="12"/>
        <v>22808698</v>
      </c>
      <c r="CE108" s="40">
        <f t="shared" si="13"/>
        <v>59.1981269601623</v>
      </c>
      <c r="CF108" s="41">
        <f t="shared" si="9"/>
        <v>506.55602194239015</v>
      </c>
    </row>
    <row r="109" spans="1:84" ht="12.75">
      <c r="A109" s="34" t="s">
        <v>149</v>
      </c>
      <c r="B109" s="33" t="s">
        <v>273</v>
      </c>
      <c r="C109" s="26">
        <v>3741</v>
      </c>
      <c r="D109" s="34" t="s">
        <v>67</v>
      </c>
      <c r="E109" s="34" t="s">
        <v>224</v>
      </c>
      <c r="F109" s="34" t="s">
        <v>149</v>
      </c>
      <c r="G109" s="34" t="s">
        <v>225</v>
      </c>
      <c r="H109" s="35"/>
      <c r="I109" s="35"/>
      <c r="J109" s="35"/>
      <c r="K109" s="35"/>
      <c r="L109" s="35">
        <v>1730</v>
      </c>
      <c r="M109" s="35">
        <v>420</v>
      </c>
      <c r="N109" s="35">
        <v>162440</v>
      </c>
      <c r="O109" s="35">
        <v>41010</v>
      </c>
      <c r="P109" s="35"/>
      <c r="Q109" s="35">
        <v>14740</v>
      </c>
      <c r="R109" s="3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>
        <v>59500</v>
      </c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6">
        <v>126950</v>
      </c>
      <c r="AV109" s="36">
        <v>151810</v>
      </c>
      <c r="AW109" s="36">
        <v>317086</v>
      </c>
      <c r="AX109" s="35">
        <v>20180</v>
      </c>
      <c r="AY109" s="35">
        <v>413</v>
      </c>
      <c r="AZ109" s="36">
        <v>13430</v>
      </c>
      <c r="BA109" s="36">
        <v>3470</v>
      </c>
      <c r="BB109" s="35"/>
      <c r="BC109" s="35"/>
      <c r="BD109" s="35"/>
      <c r="BE109" s="35">
        <v>290</v>
      </c>
      <c r="BF109" s="35">
        <v>6941</v>
      </c>
      <c r="BG109" s="36"/>
      <c r="BH109" s="36">
        <v>23180</v>
      </c>
      <c r="BI109" s="36">
        <v>32820</v>
      </c>
      <c r="BJ109" s="35">
        <v>94630</v>
      </c>
      <c r="BK109" s="35">
        <v>48780</v>
      </c>
      <c r="BL109" s="36">
        <v>65320</v>
      </c>
      <c r="BM109" s="35"/>
      <c r="BN109" s="36">
        <v>57260</v>
      </c>
      <c r="BO109" s="36"/>
      <c r="BP109" s="36">
        <v>337260</v>
      </c>
      <c r="BQ109" s="36"/>
      <c r="BR109" s="36">
        <v>105690</v>
      </c>
      <c r="BS109" s="35"/>
      <c r="BT109" s="36">
        <v>27700</v>
      </c>
      <c r="BU109" s="35"/>
      <c r="BV109" s="35">
        <v>6941</v>
      </c>
      <c r="BW109" s="37">
        <v>27700</v>
      </c>
      <c r="BX109" s="35"/>
      <c r="BY109" s="38"/>
      <c r="BZ109" s="39">
        <f t="shared" si="10"/>
        <v>1241690</v>
      </c>
      <c r="CA109" s="39">
        <f t="shared" si="11"/>
        <v>337260</v>
      </c>
      <c r="CB109" s="39">
        <f t="shared" si="7"/>
        <v>290</v>
      </c>
      <c r="CC109" s="39">
        <f t="shared" si="8"/>
        <v>27700</v>
      </c>
      <c r="CD109" s="39">
        <f t="shared" si="12"/>
        <v>1606940</v>
      </c>
      <c r="CE109" s="40">
        <f t="shared" si="13"/>
        <v>77.27046436083488</v>
      </c>
      <c r="CF109" s="41">
        <f t="shared" si="9"/>
        <v>429.5482491312483</v>
      </c>
    </row>
    <row r="110" spans="1:84" ht="12.75">
      <c r="A110" s="34" t="s">
        <v>151</v>
      </c>
      <c r="B110" s="33" t="s">
        <v>274</v>
      </c>
      <c r="C110" s="26">
        <v>3036</v>
      </c>
      <c r="D110" s="34" t="s">
        <v>67</v>
      </c>
      <c r="E110" s="34" t="s">
        <v>224</v>
      </c>
      <c r="F110" s="34" t="s">
        <v>151</v>
      </c>
      <c r="G110" s="34" t="s">
        <v>225</v>
      </c>
      <c r="H110" s="35"/>
      <c r="I110" s="35"/>
      <c r="J110" s="35"/>
      <c r="K110" s="35"/>
      <c r="L110" s="35"/>
      <c r="M110" s="35"/>
      <c r="N110" s="35">
        <v>23242</v>
      </c>
      <c r="O110" s="35">
        <v>50340</v>
      </c>
      <c r="P110" s="35"/>
      <c r="Q110" s="35"/>
      <c r="R110" s="3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6">
        <v>88630</v>
      </c>
      <c r="AV110" s="36">
        <v>69830</v>
      </c>
      <c r="AW110" s="36">
        <v>160730</v>
      </c>
      <c r="AX110" s="35">
        <v>5920</v>
      </c>
      <c r="AY110" s="35"/>
      <c r="AZ110" s="36">
        <v>2410</v>
      </c>
      <c r="BA110" s="36">
        <v>360</v>
      </c>
      <c r="BB110" s="35"/>
      <c r="BC110" s="35"/>
      <c r="BD110" s="35"/>
      <c r="BE110" s="35">
        <v>291</v>
      </c>
      <c r="BF110" s="35"/>
      <c r="BG110" s="36">
        <v>457</v>
      </c>
      <c r="BH110" s="36">
        <v>2003</v>
      </c>
      <c r="BI110" s="36">
        <v>1657</v>
      </c>
      <c r="BJ110" s="35"/>
      <c r="BK110" s="35"/>
      <c r="BL110" s="36"/>
      <c r="BM110" s="35"/>
      <c r="BN110" s="36">
        <v>71860</v>
      </c>
      <c r="BO110" s="36"/>
      <c r="BP110" s="36">
        <v>670380</v>
      </c>
      <c r="BQ110" s="36"/>
      <c r="BR110" s="36">
        <v>70954</v>
      </c>
      <c r="BS110" s="35"/>
      <c r="BT110" s="36">
        <v>7000</v>
      </c>
      <c r="BU110" s="35"/>
      <c r="BV110" s="35"/>
      <c r="BW110" s="37">
        <v>42960</v>
      </c>
      <c r="BX110" s="35">
        <v>7000</v>
      </c>
      <c r="BY110" s="38"/>
      <c r="BZ110" s="39">
        <f t="shared" si="10"/>
        <v>483982</v>
      </c>
      <c r="CA110" s="39">
        <f t="shared" si="11"/>
        <v>670380</v>
      </c>
      <c r="CB110" s="39">
        <f t="shared" si="7"/>
        <v>748</v>
      </c>
      <c r="CC110" s="39">
        <f t="shared" si="8"/>
        <v>42960</v>
      </c>
      <c r="CD110" s="39">
        <f t="shared" si="12"/>
        <v>1198070</v>
      </c>
      <c r="CE110" s="40">
        <f t="shared" si="13"/>
        <v>40.396804861151686</v>
      </c>
      <c r="CF110" s="41">
        <f t="shared" si="9"/>
        <v>394.6212121212121</v>
      </c>
    </row>
    <row r="111" spans="1:84" ht="12.75">
      <c r="A111" s="34" t="s">
        <v>153</v>
      </c>
      <c r="B111" s="33" t="s">
        <v>275</v>
      </c>
      <c r="C111" s="26">
        <v>3885</v>
      </c>
      <c r="D111" s="34" t="s">
        <v>67</v>
      </c>
      <c r="E111" s="34" t="s">
        <v>224</v>
      </c>
      <c r="F111" s="34" t="s">
        <v>153</v>
      </c>
      <c r="G111" s="34" t="s">
        <v>225</v>
      </c>
      <c r="H111" s="35"/>
      <c r="I111" s="35"/>
      <c r="J111" s="35">
        <v>32</v>
      </c>
      <c r="K111" s="35"/>
      <c r="L111" s="35"/>
      <c r="M111" s="35"/>
      <c r="N111" s="35"/>
      <c r="O111" s="35">
        <v>40650</v>
      </c>
      <c r="P111" s="35"/>
      <c r="Q111" s="35">
        <v>779</v>
      </c>
      <c r="R111" s="36">
        <v>29130</v>
      </c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6">
        <v>103290</v>
      </c>
      <c r="AV111" s="36">
        <v>152710</v>
      </c>
      <c r="AW111" s="36"/>
      <c r="AX111" s="35">
        <v>10900</v>
      </c>
      <c r="AY111" s="35">
        <v>102</v>
      </c>
      <c r="AZ111" s="36">
        <v>3190</v>
      </c>
      <c r="BA111" s="36">
        <v>2790</v>
      </c>
      <c r="BB111" s="35"/>
      <c r="BC111" s="35"/>
      <c r="BD111" s="35"/>
      <c r="BE111" s="35">
        <v>260</v>
      </c>
      <c r="BF111" s="35">
        <v>4570</v>
      </c>
      <c r="BG111" s="36"/>
      <c r="BH111" s="36">
        <v>10770</v>
      </c>
      <c r="BI111" s="36">
        <v>13060</v>
      </c>
      <c r="BJ111" s="35">
        <v>77820</v>
      </c>
      <c r="BK111" s="35"/>
      <c r="BL111" s="36">
        <v>15580</v>
      </c>
      <c r="BM111" s="35"/>
      <c r="BN111" s="36">
        <v>756640</v>
      </c>
      <c r="BO111" s="36"/>
      <c r="BP111" s="36">
        <v>2129360</v>
      </c>
      <c r="BQ111" s="36"/>
      <c r="BR111" s="36"/>
      <c r="BS111" s="35"/>
      <c r="BT111" s="36">
        <v>53780</v>
      </c>
      <c r="BU111" s="35"/>
      <c r="BV111" s="35">
        <v>4570</v>
      </c>
      <c r="BW111" s="37">
        <v>53780</v>
      </c>
      <c r="BX111" s="35"/>
      <c r="BY111" s="38"/>
      <c r="BZ111" s="39">
        <f t="shared" si="10"/>
        <v>1222013</v>
      </c>
      <c r="CA111" s="39">
        <f t="shared" si="11"/>
        <v>2129360</v>
      </c>
      <c r="CB111" s="39">
        <f t="shared" si="7"/>
        <v>260</v>
      </c>
      <c r="CC111" s="39">
        <f t="shared" si="8"/>
        <v>53780</v>
      </c>
      <c r="CD111" s="39">
        <f t="shared" si="12"/>
        <v>3405413</v>
      </c>
      <c r="CE111" s="40">
        <f t="shared" si="13"/>
        <v>35.88442870218678</v>
      </c>
      <c r="CF111" s="41">
        <f t="shared" si="9"/>
        <v>876.5541827541828</v>
      </c>
    </row>
    <row r="112" spans="1:84" ht="13.5" thickBot="1">
      <c r="A112" s="44" t="s">
        <v>155</v>
      </c>
      <c r="B112" s="43" t="s">
        <v>276</v>
      </c>
      <c r="C112" s="26">
        <v>2372</v>
      </c>
      <c r="D112" s="44" t="s">
        <v>67</v>
      </c>
      <c r="E112" s="44" t="s">
        <v>224</v>
      </c>
      <c r="F112" s="44" t="s">
        <v>155</v>
      </c>
      <c r="G112" s="44" t="s">
        <v>225</v>
      </c>
      <c r="H112" s="45"/>
      <c r="I112" s="45"/>
      <c r="J112" s="45"/>
      <c r="K112" s="45"/>
      <c r="L112" s="45"/>
      <c r="M112" s="45"/>
      <c r="N112" s="46">
        <v>16158</v>
      </c>
      <c r="O112" s="46">
        <v>35180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6">
        <v>70460</v>
      </c>
      <c r="AV112" s="46">
        <v>86580</v>
      </c>
      <c r="AW112" s="46">
        <v>160860</v>
      </c>
      <c r="AX112" s="46">
        <v>6200</v>
      </c>
      <c r="AY112" s="45"/>
      <c r="AZ112" s="46">
        <v>1883</v>
      </c>
      <c r="BA112" s="46">
        <v>735</v>
      </c>
      <c r="BB112" s="45"/>
      <c r="BC112" s="45"/>
      <c r="BD112" s="45"/>
      <c r="BE112" s="46">
        <v>188</v>
      </c>
      <c r="BF112" s="45"/>
      <c r="BG112" s="46">
        <v>273</v>
      </c>
      <c r="BH112" s="46">
        <v>1565</v>
      </c>
      <c r="BI112" s="46">
        <v>1294</v>
      </c>
      <c r="BJ112" s="45"/>
      <c r="BK112" s="45"/>
      <c r="BL112" s="45"/>
      <c r="BM112" s="45"/>
      <c r="BN112" s="46">
        <v>36300</v>
      </c>
      <c r="BO112" s="45"/>
      <c r="BP112" s="46">
        <v>393560</v>
      </c>
      <c r="BQ112" s="46"/>
      <c r="BR112" s="46">
        <v>55436</v>
      </c>
      <c r="BS112" s="45"/>
      <c r="BT112" s="46">
        <v>24300</v>
      </c>
      <c r="BU112" s="45"/>
      <c r="BV112" s="45"/>
      <c r="BW112" s="47">
        <v>24300</v>
      </c>
      <c r="BX112" s="47">
        <v>2130</v>
      </c>
      <c r="BY112" s="48"/>
      <c r="BZ112" s="49">
        <f t="shared" si="10"/>
        <v>419345</v>
      </c>
      <c r="CA112" s="49">
        <f t="shared" si="11"/>
        <v>393560</v>
      </c>
      <c r="CB112" s="49">
        <f t="shared" si="7"/>
        <v>461</v>
      </c>
      <c r="CC112" s="49">
        <f t="shared" si="8"/>
        <v>24300</v>
      </c>
      <c r="CD112" s="49">
        <f>BZ112+CA112+CB112+CC112</f>
        <v>837666</v>
      </c>
      <c r="CE112" s="50">
        <f>BZ112/CD112*100</f>
        <v>50.06112221338815</v>
      </c>
      <c r="CF112" s="41">
        <f t="shared" si="9"/>
        <v>353.14755480607084</v>
      </c>
    </row>
    <row r="113" ht="13.5" thickBot="1"/>
    <row r="114" spans="1:50" ht="12.75">
      <c r="A114" s="51" t="s">
        <v>277</v>
      </c>
      <c r="B114" s="52" t="s">
        <v>278</v>
      </c>
      <c r="C114" s="53" t="s">
        <v>279</v>
      </c>
      <c r="D114" s="52" t="s">
        <v>2</v>
      </c>
      <c r="E114" s="52" t="s">
        <v>3</v>
      </c>
      <c r="F114" s="52" t="s">
        <v>4</v>
      </c>
      <c r="G114" s="52" t="s">
        <v>5</v>
      </c>
      <c r="H114" s="54" t="s">
        <v>6</v>
      </c>
      <c r="I114" s="54" t="s">
        <v>280</v>
      </c>
      <c r="J114" s="54" t="s">
        <v>7</v>
      </c>
      <c r="K114" s="54" t="s">
        <v>8</v>
      </c>
      <c r="L114" s="54" t="s">
        <v>10</v>
      </c>
      <c r="M114" s="54" t="s">
        <v>11</v>
      </c>
      <c r="N114" s="54" t="s">
        <v>12</v>
      </c>
      <c r="O114" s="54" t="s">
        <v>15</v>
      </c>
      <c r="P114" s="54" t="s">
        <v>201</v>
      </c>
      <c r="Q114" s="54" t="s">
        <v>16</v>
      </c>
      <c r="R114" s="54" t="s">
        <v>203</v>
      </c>
      <c r="S114" s="54" t="s">
        <v>281</v>
      </c>
      <c r="T114" s="54" t="s">
        <v>20</v>
      </c>
      <c r="U114" s="54" t="s">
        <v>23</v>
      </c>
      <c r="V114" s="54" t="s">
        <v>210</v>
      </c>
      <c r="W114" s="54" t="s">
        <v>24</v>
      </c>
      <c r="X114" s="54" t="s">
        <v>26</v>
      </c>
      <c r="Y114" s="54" t="s">
        <v>27</v>
      </c>
      <c r="Z114" s="54" t="s">
        <v>31</v>
      </c>
      <c r="AA114" s="54" t="s">
        <v>32</v>
      </c>
      <c r="AB114" s="54" t="s">
        <v>33</v>
      </c>
      <c r="AC114" s="54" t="s">
        <v>37</v>
      </c>
      <c r="AD114" s="54" t="s">
        <v>38</v>
      </c>
      <c r="AE114" s="54" t="s">
        <v>282</v>
      </c>
      <c r="AF114" s="54" t="s">
        <v>283</v>
      </c>
      <c r="AG114" s="54" t="s">
        <v>284</v>
      </c>
      <c r="AH114" s="55" t="s">
        <v>41</v>
      </c>
      <c r="AI114" s="55" t="s">
        <v>42</v>
      </c>
      <c r="AJ114" s="55" t="s">
        <v>43</v>
      </c>
      <c r="AK114" s="55" t="s">
        <v>44</v>
      </c>
      <c r="AL114" s="55" t="s">
        <v>215</v>
      </c>
      <c r="AM114" s="55" t="s">
        <v>45</v>
      </c>
      <c r="AN114" s="55" t="s">
        <v>48</v>
      </c>
      <c r="AO114" s="54" t="s">
        <v>285</v>
      </c>
      <c r="AP114" s="54" t="s">
        <v>286</v>
      </c>
      <c r="AQ114" s="55">
        <v>200307</v>
      </c>
      <c r="AR114" s="56" t="s">
        <v>58</v>
      </c>
      <c r="AS114" s="56" t="s">
        <v>59</v>
      </c>
      <c r="AT114" s="56" t="s">
        <v>60</v>
      </c>
      <c r="AU114" s="56" t="s">
        <v>61</v>
      </c>
      <c r="AV114" s="56" t="s">
        <v>62</v>
      </c>
      <c r="AW114" s="57" t="s">
        <v>63</v>
      </c>
      <c r="AX114" s="56" t="s">
        <v>64</v>
      </c>
    </row>
    <row r="115" spans="1:50" ht="12.75">
      <c r="A115" s="58" t="s">
        <v>65</v>
      </c>
      <c r="B115" s="59" t="s">
        <v>287</v>
      </c>
      <c r="C115" s="60">
        <v>121</v>
      </c>
      <c r="D115" s="61" t="s">
        <v>67</v>
      </c>
      <c r="E115" s="61" t="s">
        <v>143</v>
      </c>
      <c r="F115" s="61" t="s">
        <v>65</v>
      </c>
      <c r="G115" s="61" t="s">
        <v>288</v>
      </c>
      <c r="H115" s="62">
        <v>0</v>
      </c>
      <c r="I115" s="62">
        <v>0</v>
      </c>
      <c r="J115" s="62">
        <v>0</v>
      </c>
      <c r="K115" s="62">
        <v>3800</v>
      </c>
      <c r="L115" s="62">
        <v>0</v>
      </c>
      <c r="M115" s="62">
        <v>0</v>
      </c>
      <c r="N115" s="62">
        <v>4480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2480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1090</v>
      </c>
      <c r="AK115" s="62">
        <v>400</v>
      </c>
      <c r="AL115" s="62">
        <v>0</v>
      </c>
      <c r="AM115" s="62">
        <v>0</v>
      </c>
      <c r="AN115" s="62">
        <v>0</v>
      </c>
      <c r="AO115" s="62">
        <v>0</v>
      </c>
      <c r="AP115" s="62">
        <v>34660</v>
      </c>
      <c r="AQ115" s="62">
        <v>2720</v>
      </c>
      <c r="AR115" s="63">
        <f>H115+I115+J115+K115+L115+M115+N115+O115+P115+Q115+R115+S115+T115+U115+W115+X115+Y115+AA115+AB115+AG115+AH115+AI115+AJ115+AK115+AM115+AO115+AQ115+Z115+AL115</f>
        <v>14970</v>
      </c>
      <c r="AS115" s="63">
        <f>AP115</f>
        <v>34660</v>
      </c>
      <c r="AT115" s="63">
        <f>AC115+AD115+AF115+V115</f>
        <v>0</v>
      </c>
      <c r="AU115" s="63">
        <v>0</v>
      </c>
      <c r="AV115" s="63">
        <f>AR115+AS115+AT115+AU115</f>
        <v>49630</v>
      </c>
      <c r="AW115" s="64">
        <f>AR115/AV115*100</f>
        <v>30.163207737255693</v>
      </c>
      <c r="AX115" s="65">
        <f aca="true" t="shared" si="14" ref="AX115:AX171">AV115/C115</f>
        <v>410.1652892561983</v>
      </c>
    </row>
    <row r="116" spans="1:50" ht="12.75">
      <c r="A116" s="58" t="s">
        <v>70</v>
      </c>
      <c r="B116" s="59" t="s">
        <v>289</v>
      </c>
      <c r="C116" s="60">
        <v>2445</v>
      </c>
      <c r="D116" s="61" t="s">
        <v>67</v>
      </c>
      <c r="E116" s="61" t="s">
        <v>143</v>
      </c>
      <c r="F116" s="61" t="s">
        <v>70</v>
      </c>
      <c r="G116" s="61" t="s">
        <v>288</v>
      </c>
      <c r="H116" s="62">
        <v>0</v>
      </c>
      <c r="I116" s="62">
        <v>0</v>
      </c>
      <c r="J116" s="62">
        <v>31940</v>
      </c>
      <c r="K116" s="62">
        <v>0</v>
      </c>
      <c r="L116" s="62">
        <v>0</v>
      </c>
      <c r="M116" s="62">
        <v>0</v>
      </c>
      <c r="N116" s="62">
        <v>77740</v>
      </c>
      <c r="O116" s="62">
        <v>0</v>
      </c>
      <c r="P116" s="62">
        <v>0</v>
      </c>
      <c r="Q116" s="62">
        <v>80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83750</v>
      </c>
      <c r="X116" s="62">
        <v>247070</v>
      </c>
      <c r="Y116" s="62">
        <v>4880</v>
      </c>
      <c r="Z116" s="62">
        <v>0</v>
      </c>
      <c r="AA116" s="62">
        <v>0</v>
      </c>
      <c r="AB116" s="62">
        <v>830</v>
      </c>
      <c r="AC116" s="62">
        <v>110</v>
      </c>
      <c r="AD116" s="62">
        <v>0</v>
      </c>
      <c r="AE116" s="62">
        <v>115</v>
      </c>
      <c r="AF116" s="62">
        <v>0</v>
      </c>
      <c r="AG116" s="62">
        <v>115</v>
      </c>
      <c r="AH116" s="62">
        <v>0</v>
      </c>
      <c r="AI116" s="62">
        <v>0</v>
      </c>
      <c r="AJ116" s="62">
        <v>11320</v>
      </c>
      <c r="AK116" s="62">
        <v>8700</v>
      </c>
      <c r="AL116" s="62">
        <v>0</v>
      </c>
      <c r="AM116" s="62">
        <v>0</v>
      </c>
      <c r="AN116" s="62">
        <v>45880</v>
      </c>
      <c r="AO116" s="62">
        <v>58090</v>
      </c>
      <c r="AP116" s="62">
        <v>190145</v>
      </c>
      <c r="AQ116" s="62">
        <v>45040</v>
      </c>
      <c r="AR116" s="63">
        <f aca="true" t="shared" si="15" ref="AR116:AR171">H116+I116+J116+K116+L116+M116+N116+O116+P116+Q116+R116+S116+T116+U116+W116+X116+Y116+AA116+AB116+AG116+AH116+AI116+AJ116+AK116+AM116+AO116+AQ116+Z116+AL116</f>
        <v>569555</v>
      </c>
      <c r="AS116" s="63">
        <f aca="true" t="shared" si="16" ref="AS116:AS170">AP116</f>
        <v>190145</v>
      </c>
      <c r="AT116" s="63">
        <f aca="true" t="shared" si="17" ref="AT116:AT170">AC116+AD116+AF116+V116</f>
        <v>110</v>
      </c>
      <c r="AU116" s="63">
        <v>0</v>
      </c>
      <c r="AV116" s="63">
        <f aca="true" t="shared" si="18" ref="AV116:AV170">AR116+AS116+AT116+AU116</f>
        <v>759810</v>
      </c>
      <c r="AW116" s="64">
        <f aca="true" t="shared" si="19" ref="AW116:AW170">AR116/AV116*100</f>
        <v>74.96018741527487</v>
      </c>
      <c r="AX116" s="65">
        <f t="shared" si="14"/>
        <v>310.76073619631904</v>
      </c>
    </row>
    <row r="117" spans="1:50" ht="12.75">
      <c r="A117" s="58" t="s">
        <v>72</v>
      </c>
      <c r="B117" s="59" t="s">
        <v>290</v>
      </c>
      <c r="C117" s="60">
        <v>4293</v>
      </c>
      <c r="D117" s="61" t="s">
        <v>67</v>
      </c>
      <c r="E117" s="61" t="s">
        <v>143</v>
      </c>
      <c r="F117" s="61" t="s">
        <v>72</v>
      </c>
      <c r="G117" s="61" t="s">
        <v>288</v>
      </c>
      <c r="H117" s="62">
        <v>0</v>
      </c>
      <c r="I117" s="62">
        <v>0</v>
      </c>
      <c r="J117" s="62">
        <v>115870</v>
      </c>
      <c r="K117" s="62">
        <v>0</v>
      </c>
      <c r="L117" s="62">
        <v>0</v>
      </c>
      <c r="M117" s="62">
        <v>0</v>
      </c>
      <c r="N117" s="62">
        <v>130530</v>
      </c>
      <c r="O117" s="62">
        <v>0</v>
      </c>
      <c r="P117" s="62">
        <v>0</v>
      </c>
      <c r="Q117" s="62">
        <v>0</v>
      </c>
      <c r="R117" s="62">
        <v>0</v>
      </c>
      <c r="S117" s="62">
        <v>60</v>
      </c>
      <c r="T117" s="62">
        <v>0</v>
      </c>
      <c r="U117" s="62">
        <v>0</v>
      </c>
      <c r="V117" s="62">
        <v>0</v>
      </c>
      <c r="W117" s="62"/>
      <c r="X117" s="62">
        <v>575870</v>
      </c>
      <c r="Y117" s="62">
        <v>9700</v>
      </c>
      <c r="Z117" s="62">
        <v>0</v>
      </c>
      <c r="AA117" s="62">
        <v>0</v>
      </c>
      <c r="AB117" s="62">
        <v>3165</v>
      </c>
      <c r="AC117" s="62">
        <v>297</v>
      </c>
      <c r="AD117" s="62">
        <v>0</v>
      </c>
      <c r="AE117" s="62">
        <v>255</v>
      </c>
      <c r="AF117" s="62">
        <v>255</v>
      </c>
      <c r="AG117" s="62">
        <v>0</v>
      </c>
      <c r="AH117" s="62">
        <v>0</v>
      </c>
      <c r="AI117" s="62">
        <v>0</v>
      </c>
      <c r="AJ117" s="62">
        <v>43190</v>
      </c>
      <c r="AK117" s="62">
        <v>16200</v>
      </c>
      <c r="AL117" s="62">
        <v>0</v>
      </c>
      <c r="AM117" s="62">
        <v>148150</v>
      </c>
      <c r="AN117" s="62">
        <v>123380</v>
      </c>
      <c r="AO117" s="62">
        <v>254370</v>
      </c>
      <c r="AP117" s="62">
        <v>335350</v>
      </c>
      <c r="AQ117" s="62">
        <v>57280</v>
      </c>
      <c r="AR117" s="63">
        <f t="shared" si="15"/>
        <v>1354385</v>
      </c>
      <c r="AS117" s="63">
        <f t="shared" si="16"/>
        <v>335350</v>
      </c>
      <c r="AT117" s="63">
        <f t="shared" si="17"/>
        <v>552</v>
      </c>
      <c r="AU117" s="63">
        <v>0</v>
      </c>
      <c r="AV117" s="63">
        <f t="shared" si="18"/>
        <v>1690287</v>
      </c>
      <c r="AW117" s="64">
        <f t="shared" si="19"/>
        <v>80.12751680631752</v>
      </c>
      <c r="AX117" s="65">
        <f t="shared" si="14"/>
        <v>393.73095737246683</v>
      </c>
    </row>
    <row r="118" spans="1:50" ht="12.75">
      <c r="A118" s="58" t="s">
        <v>74</v>
      </c>
      <c r="B118" s="59" t="s">
        <v>291</v>
      </c>
      <c r="C118" s="60">
        <v>1859</v>
      </c>
      <c r="D118" s="61" t="s">
        <v>67</v>
      </c>
      <c r="E118" s="61" t="s">
        <v>143</v>
      </c>
      <c r="F118" s="61" t="s">
        <v>74</v>
      </c>
      <c r="G118" s="61" t="s">
        <v>288</v>
      </c>
      <c r="H118" s="62">
        <v>0</v>
      </c>
      <c r="I118" s="62">
        <v>0</v>
      </c>
      <c r="J118" s="62">
        <v>60170</v>
      </c>
      <c r="K118" s="62">
        <v>0</v>
      </c>
      <c r="L118" s="62">
        <v>0</v>
      </c>
      <c r="M118" s="62">
        <v>0</v>
      </c>
      <c r="N118" s="62">
        <v>66420</v>
      </c>
      <c r="O118" s="62">
        <v>0</v>
      </c>
      <c r="P118" s="62">
        <v>0</v>
      </c>
      <c r="Q118" s="62">
        <v>35</v>
      </c>
      <c r="R118" s="62">
        <v>0</v>
      </c>
      <c r="S118" s="62">
        <v>0</v>
      </c>
      <c r="T118" s="62">
        <v>2000</v>
      </c>
      <c r="U118" s="62">
        <v>0</v>
      </c>
      <c r="V118" s="62">
        <v>0</v>
      </c>
      <c r="W118" s="62">
        <v>58850</v>
      </c>
      <c r="X118" s="62">
        <v>224030</v>
      </c>
      <c r="Y118" s="62">
        <v>4590</v>
      </c>
      <c r="Z118" s="62">
        <v>0</v>
      </c>
      <c r="AA118" s="62">
        <v>0</v>
      </c>
      <c r="AB118" s="62">
        <v>2440</v>
      </c>
      <c r="AC118" s="62">
        <v>91</v>
      </c>
      <c r="AD118" s="62">
        <v>0</v>
      </c>
      <c r="AE118" s="62">
        <v>55</v>
      </c>
      <c r="AF118" s="62">
        <v>55</v>
      </c>
      <c r="AG118" s="62">
        <v>0</v>
      </c>
      <c r="AH118" s="62">
        <v>1310</v>
      </c>
      <c r="AI118" s="62">
        <v>0</v>
      </c>
      <c r="AJ118" s="62">
        <v>0</v>
      </c>
      <c r="AK118" s="62">
        <v>10260</v>
      </c>
      <c r="AL118" s="62">
        <v>0</v>
      </c>
      <c r="AM118" s="62">
        <v>36580</v>
      </c>
      <c r="AN118" s="62">
        <v>0</v>
      </c>
      <c r="AO118" s="62">
        <v>54790</v>
      </c>
      <c r="AP118" s="62">
        <v>144380</v>
      </c>
      <c r="AQ118" s="62">
        <v>38470</v>
      </c>
      <c r="AR118" s="63">
        <f t="shared" si="15"/>
        <v>559945</v>
      </c>
      <c r="AS118" s="63">
        <f t="shared" si="16"/>
        <v>144380</v>
      </c>
      <c r="AT118" s="63">
        <f t="shared" si="17"/>
        <v>146</v>
      </c>
      <c r="AU118" s="63">
        <v>0</v>
      </c>
      <c r="AV118" s="63">
        <f t="shared" si="18"/>
        <v>704471</v>
      </c>
      <c r="AW118" s="64">
        <f t="shared" si="19"/>
        <v>79.48446422918758</v>
      </c>
      <c r="AX118" s="65">
        <f t="shared" si="14"/>
        <v>378.9515868746638</v>
      </c>
    </row>
    <row r="119" spans="1:50" ht="12.75">
      <c r="A119" s="58" t="s">
        <v>76</v>
      </c>
      <c r="B119" s="59" t="s">
        <v>292</v>
      </c>
      <c r="C119" s="60">
        <v>164</v>
      </c>
      <c r="D119" s="61" t="s">
        <v>67</v>
      </c>
      <c r="E119" s="61" t="s">
        <v>143</v>
      </c>
      <c r="F119" s="61" t="s">
        <v>76</v>
      </c>
      <c r="G119" s="61" t="s">
        <v>288</v>
      </c>
      <c r="H119" s="62">
        <v>0</v>
      </c>
      <c r="I119" s="62">
        <v>0</v>
      </c>
      <c r="J119" s="62">
        <v>0</v>
      </c>
      <c r="K119" s="62">
        <v>3120</v>
      </c>
      <c r="L119" s="62">
        <v>0</v>
      </c>
      <c r="M119" s="62">
        <v>0</v>
      </c>
      <c r="N119" s="62">
        <v>7120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1580</v>
      </c>
      <c r="X119" s="62">
        <v>0</v>
      </c>
      <c r="Y119" s="62">
        <v>0</v>
      </c>
      <c r="Z119" s="62">
        <v>0</v>
      </c>
      <c r="AA119" s="62">
        <v>0</v>
      </c>
      <c r="AB119" s="62">
        <v>240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1310</v>
      </c>
      <c r="AK119" s="62">
        <v>490</v>
      </c>
      <c r="AL119" s="62">
        <v>0</v>
      </c>
      <c r="AM119" s="62">
        <v>18790</v>
      </c>
      <c r="AN119" s="62">
        <v>0</v>
      </c>
      <c r="AO119" s="62">
        <v>0</v>
      </c>
      <c r="AP119" s="62">
        <v>60170</v>
      </c>
      <c r="AQ119" s="62">
        <v>2150</v>
      </c>
      <c r="AR119" s="63">
        <f t="shared" si="15"/>
        <v>34800</v>
      </c>
      <c r="AS119" s="63">
        <f t="shared" si="16"/>
        <v>60170</v>
      </c>
      <c r="AT119" s="63">
        <f t="shared" si="17"/>
        <v>0</v>
      </c>
      <c r="AU119" s="63">
        <v>0</v>
      </c>
      <c r="AV119" s="63">
        <f t="shared" si="18"/>
        <v>94970</v>
      </c>
      <c r="AW119" s="64">
        <f t="shared" si="19"/>
        <v>36.64315046856902</v>
      </c>
      <c r="AX119" s="65">
        <f t="shared" si="14"/>
        <v>579.0853658536586</v>
      </c>
    </row>
    <row r="120" spans="1:50" ht="12.75">
      <c r="A120" s="58" t="s">
        <v>78</v>
      </c>
      <c r="B120" s="59" t="s">
        <v>293</v>
      </c>
      <c r="C120" s="60">
        <v>1888</v>
      </c>
      <c r="D120" s="61" t="s">
        <v>67</v>
      </c>
      <c r="E120" s="61" t="s">
        <v>143</v>
      </c>
      <c r="F120" s="61" t="s">
        <v>78</v>
      </c>
      <c r="G120" s="61" t="s">
        <v>288</v>
      </c>
      <c r="H120" s="62">
        <v>0</v>
      </c>
      <c r="I120" s="62">
        <v>0</v>
      </c>
      <c r="J120" s="62">
        <v>82060</v>
      </c>
      <c r="K120" s="62">
        <v>0</v>
      </c>
      <c r="L120" s="62">
        <v>0</v>
      </c>
      <c r="M120" s="62">
        <v>0</v>
      </c>
      <c r="N120" s="62">
        <v>55420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50900</v>
      </c>
      <c r="X120" s="62">
        <v>254280</v>
      </c>
      <c r="Y120" s="62">
        <v>6350</v>
      </c>
      <c r="Z120" s="62">
        <v>0</v>
      </c>
      <c r="AA120" s="62">
        <v>0</v>
      </c>
      <c r="AB120" s="62">
        <v>1130</v>
      </c>
      <c r="AC120" s="62">
        <v>108</v>
      </c>
      <c r="AD120" s="62">
        <v>0</v>
      </c>
      <c r="AE120" s="62">
        <v>95</v>
      </c>
      <c r="AF120" s="62">
        <v>0</v>
      </c>
      <c r="AG120" s="62">
        <v>95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17200</v>
      </c>
      <c r="AN120" s="62">
        <v>0</v>
      </c>
      <c r="AO120" s="62">
        <v>54850</v>
      </c>
      <c r="AP120" s="62">
        <v>167740</v>
      </c>
      <c r="AQ120" s="62">
        <v>26630</v>
      </c>
      <c r="AR120" s="63">
        <f t="shared" si="15"/>
        <v>548915</v>
      </c>
      <c r="AS120" s="63">
        <f t="shared" si="16"/>
        <v>167740</v>
      </c>
      <c r="AT120" s="63">
        <f t="shared" si="17"/>
        <v>108</v>
      </c>
      <c r="AU120" s="63">
        <v>0</v>
      </c>
      <c r="AV120" s="63">
        <f t="shared" si="18"/>
        <v>716763</v>
      </c>
      <c r="AW120" s="64">
        <f t="shared" si="19"/>
        <v>76.58249658534272</v>
      </c>
      <c r="AX120" s="65">
        <f t="shared" si="14"/>
        <v>379.6414194915254</v>
      </c>
    </row>
    <row r="121" spans="1:50" ht="12.75">
      <c r="A121" s="58" t="s">
        <v>80</v>
      </c>
      <c r="B121" s="59" t="s">
        <v>294</v>
      </c>
      <c r="C121" s="60">
        <v>7130</v>
      </c>
      <c r="D121" s="61" t="s">
        <v>67</v>
      </c>
      <c r="E121" s="61" t="s">
        <v>143</v>
      </c>
      <c r="F121" s="61" t="s">
        <v>80</v>
      </c>
      <c r="G121" s="61" t="s">
        <v>288</v>
      </c>
      <c r="H121" s="62">
        <v>0</v>
      </c>
      <c r="I121" s="62">
        <v>0</v>
      </c>
      <c r="J121" s="62">
        <v>188210</v>
      </c>
      <c r="K121" s="62">
        <v>0</v>
      </c>
      <c r="L121" s="62">
        <v>0</v>
      </c>
      <c r="M121" s="62">
        <v>0</v>
      </c>
      <c r="N121" s="62">
        <v>282800</v>
      </c>
      <c r="O121" s="62">
        <v>27130</v>
      </c>
      <c r="P121" s="62">
        <v>0</v>
      </c>
      <c r="Q121" s="62">
        <v>1305</v>
      </c>
      <c r="R121" s="62">
        <v>0</v>
      </c>
      <c r="S121" s="62">
        <v>90</v>
      </c>
      <c r="T121" s="62">
        <v>0</v>
      </c>
      <c r="U121" s="62">
        <v>0</v>
      </c>
      <c r="V121" s="62">
        <v>0</v>
      </c>
      <c r="W121" s="62">
        <v>260100</v>
      </c>
      <c r="X121" s="62">
        <v>880670</v>
      </c>
      <c r="Y121" s="62">
        <v>22760</v>
      </c>
      <c r="Z121" s="62">
        <v>560</v>
      </c>
      <c r="AA121" s="62">
        <v>0</v>
      </c>
      <c r="AB121" s="62">
        <v>2630</v>
      </c>
      <c r="AC121" s="62">
        <v>695</v>
      </c>
      <c r="AD121" s="62">
        <v>0</v>
      </c>
      <c r="AE121" s="62">
        <v>6047</v>
      </c>
      <c r="AF121" s="62">
        <v>0</v>
      </c>
      <c r="AG121" s="62">
        <v>6047</v>
      </c>
      <c r="AH121" s="62">
        <v>14848</v>
      </c>
      <c r="AI121" s="62">
        <v>9450</v>
      </c>
      <c r="AJ121" s="62">
        <v>46550</v>
      </c>
      <c r="AK121" s="62">
        <v>20430</v>
      </c>
      <c r="AL121" s="62">
        <v>0</v>
      </c>
      <c r="AM121" s="62">
        <v>114510</v>
      </c>
      <c r="AN121" s="62">
        <v>130020</v>
      </c>
      <c r="AO121" s="62">
        <v>288780</v>
      </c>
      <c r="AP121" s="62">
        <v>1027740</v>
      </c>
      <c r="AQ121" s="62">
        <v>120010</v>
      </c>
      <c r="AR121" s="63">
        <f t="shared" si="15"/>
        <v>2286880</v>
      </c>
      <c r="AS121" s="63">
        <f t="shared" si="16"/>
        <v>1027740</v>
      </c>
      <c r="AT121" s="63">
        <f t="shared" si="17"/>
        <v>695</v>
      </c>
      <c r="AU121" s="63">
        <v>0</v>
      </c>
      <c r="AV121" s="63">
        <f t="shared" si="18"/>
        <v>3315315</v>
      </c>
      <c r="AW121" s="64">
        <f t="shared" si="19"/>
        <v>68.97926743009337</v>
      </c>
      <c r="AX121" s="65">
        <f t="shared" si="14"/>
        <v>464.9810659186536</v>
      </c>
    </row>
    <row r="122" spans="1:50" ht="12.75">
      <c r="A122" s="58" t="s">
        <v>82</v>
      </c>
      <c r="B122" s="59" t="s">
        <v>295</v>
      </c>
      <c r="C122" s="60">
        <v>598</v>
      </c>
      <c r="D122" s="61" t="s">
        <v>67</v>
      </c>
      <c r="E122" s="61" t="s">
        <v>143</v>
      </c>
      <c r="F122" s="61" t="s">
        <v>82</v>
      </c>
      <c r="G122" s="61" t="s">
        <v>288</v>
      </c>
      <c r="H122" s="62">
        <v>0</v>
      </c>
      <c r="I122" s="62">
        <v>0</v>
      </c>
      <c r="J122" s="62">
        <v>8670</v>
      </c>
      <c r="K122" s="62">
        <v>0</v>
      </c>
      <c r="L122" s="62">
        <v>0</v>
      </c>
      <c r="M122" s="62">
        <v>0</v>
      </c>
      <c r="N122" s="62">
        <v>16500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26770</v>
      </c>
      <c r="X122" s="62">
        <v>49480</v>
      </c>
      <c r="Y122" s="62">
        <v>1670</v>
      </c>
      <c r="Z122" s="62">
        <v>0</v>
      </c>
      <c r="AA122" s="62">
        <v>0</v>
      </c>
      <c r="AB122" s="62">
        <v>340</v>
      </c>
      <c r="AC122" s="62">
        <v>75</v>
      </c>
      <c r="AD122" s="62">
        <v>0</v>
      </c>
      <c r="AE122" s="62">
        <v>44</v>
      </c>
      <c r="AF122" s="62">
        <v>44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17260</v>
      </c>
      <c r="AP122" s="62">
        <v>36200</v>
      </c>
      <c r="AQ122" s="62">
        <v>23710</v>
      </c>
      <c r="AR122" s="63">
        <f t="shared" si="15"/>
        <v>144400</v>
      </c>
      <c r="AS122" s="63">
        <f t="shared" si="16"/>
        <v>36200</v>
      </c>
      <c r="AT122" s="63">
        <f t="shared" si="17"/>
        <v>119</v>
      </c>
      <c r="AU122" s="63">
        <v>0</v>
      </c>
      <c r="AV122" s="63">
        <f t="shared" si="18"/>
        <v>180719</v>
      </c>
      <c r="AW122" s="64">
        <f t="shared" si="19"/>
        <v>79.90305391242758</v>
      </c>
      <c r="AX122" s="65">
        <f t="shared" si="14"/>
        <v>302.2056856187291</v>
      </c>
    </row>
    <row r="123" spans="1:50" ht="12.75">
      <c r="A123" s="58" t="s">
        <v>84</v>
      </c>
      <c r="B123" s="59" t="s">
        <v>296</v>
      </c>
      <c r="C123" s="60">
        <v>4899</v>
      </c>
      <c r="D123" s="61" t="s">
        <v>67</v>
      </c>
      <c r="E123" s="61" t="s">
        <v>143</v>
      </c>
      <c r="F123" s="61" t="s">
        <v>84</v>
      </c>
      <c r="G123" s="61" t="s">
        <v>288</v>
      </c>
      <c r="H123" s="62">
        <v>0</v>
      </c>
      <c r="I123" s="62">
        <v>0</v>
      </c>
      <c r="J123" s="62">
        <v>86090</v>
      </c>
      <c r="K123" s="62">
        <v>0</v>
      </c>
      <c r="L123" s="62">
        <v>0</v>
      </c>
      <c r="M123" s="62">
        <v>0</v>
      </c>
      <c r="N123" s="62">
        <v>159725</v>
      </c>
      <c r="O123" s="62">
        <v>3510</v>
      </c>
      <c r="P123" s="62">
        <v>0</v>
      </c>
      <c r="Q123" s="62">
        <v>196</v>
      </c>
      <c r="R123" s="62">
        <v>0</v>
      </c>
      <c r="S123" s="62">
        <v>60</v>
      </c>
      <c r="T123" s="62">
        <v>0</v>
      </c>
      <c r="U123" s="62">
        <v>0</v>
      </c>
      <c r="V123" s="62">
        <v>0</v>
      </c>
      <c r="W123" s="62">
        <v>178425</v>
      </c>
      <c r="X123" s="62">
        <v>652240</v>
      </c>
      <c r="Y123" s="62">
        <v>10790</v>
      </c>
      <c r="Z123" s="62">
        <v>112</v>
      </c>
      <c r="AA123" s="66">
        <v>8210</v>
      </c>
      <c r="AB123" s="62">
        <v>2926</v>
      </c>
      <c r="AC123" s="62">
        <v>295</v>
      </c>
      <c r="AD123" s="62">
        <v>0</v>
      </c>
      <c r="AE123" s="62">
        <v>2752</v>
      </c>
      <c r="AF123" s="62">
        <v>0</v>
      </c>
      <c r="AG123" s="62">
        <v>2752</v>
      </c>
      <c r="AH123" s="62">
        <v>11450</v>
      </c>
      <c r="AI123" s="62">
        <v>18263</v>
      </c>
      <c r="AJ123" s="62">
        <v>60447</v>
      </c>
      <c r="AK123" s="62">
        <v>27212</v>
      </c>
      <c r="AL123" s="62">
        <v>0</v>
      </c>
      <c r="AM123" s="62">
        <v>32210</v>
      </c>
      <c r="AN123" s="62">
        <v>56790</v>
      </c>
      <c r="AO123" s="62">
        <v>128530</v>
      </c>
      <c r="AP123" s="62">
        <v>456455</v>
      </c>
      <c r="AQ123" s="62">
        <v>47776</v>
      </c>
      <c r="AR123" s="63">
        <f t="shared" si="15"/>
        <v>1430924</v>
      </c>
      <c r="AS123" s="63">
        <f t="shared" si="16"/>
        <v>456455</v>
      </c>
      <c r="AT123" s="63">
        <f t="shared" si="17"/>
        <v>295</v>
      </c>
      <c r="AU123" s="63">
        <v>0</v>
      </c>
      <c r="AV123" s="63">
        <f t="shared" si="18"/>
        <v>1887674</v>
      </c>
      <c r="AW123" s="64">
        <f t="shared" si="19"/>
        <v>75.80355506300346</v>
      </c>
      <c r="AX123" s="65">
        <f t="shared" si="14"/>
        <v>385.31822820983876</v>
      </c>
    </row>
    <row r="124" spans="1:50" ht="12.75">
      <c r="A124" s="58" t="s">
        <v>86</v>
      </c>
      <c r="B124" s="59" t="s">
        <v>297</v>
      </c>
      <c r="C124" s="60">
        <v>318</v>
      </c>
      <c r="D124" s="61" t="s">
        <v>67</v>
      </c>
      <c r="E124" s="61" t="s">
        <v>143</v>
      </c>
      <c r="F124" s="61" t="s">
        <v>86</v>
      </c>
      <c r="G124" s="61" t="s">
        <v>288</v>
      </c>
      <c r="H124" s="62">
        <v>0</v>
      </c>
      <c r="I124" s="62">
        <v>0</v>
      </c>
      <c r="J124" s="62">
        <v>0</v>
      </c>
      <c r="K124" s="62">
        <v>7320</v>
      </c>
      <c r="L124" s="62">
        <v>0</v>
      </c>
      <c r="M124" s="62">
        <v>0</v>
      </c>
      <c r="N124" s="62">
        <v>17300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18630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19</v>
      </c>
      <c r="AD124" s="62">
        <v>0</v>
      </c>
      <c r="AE124" s="62">
        <v>15</v>
      </c>
      <c r="AF124" s="62">
        <v>0</v>
      </c>
      <c r="AG124" s="62">
        <v>15</v>
      </c>
      <c r="AH124" s="62">
        <v>0</v>
      </c>
      <c r="AI124" s="62">
        <v>90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184805</v>
      </c>
      <c r="AQ124" s="62">
        <v>22710</v>
      </c>
      <c r="AR124" s="63">
        <f t="shared" si="15"/>
        <v>66065</v>
      </c>
      <c r="AS124" s="63">
        <f t="shared" si="16"/>
        <v>184805</v>
      </c>
      <c r="AT124" s="63">
        <f t="shared" si="17"/>
        <v>19</v>
      </c>
      <c r="AU124" s="63">
        <v>0</v>
      </c>
      <c r="AV124" s="63">
        <f t="shared" si="18"/>
        <v>250889</v>
      </c>
      <c r="AW124" s="64">
        <f t="shared" si="19"/>
        <v>26.33236212030021</v>
      </c>
      <c r="AX124" s="65">
        <f t="shared" si="14"/>
        <v>788.9591194968554</v>
      </c>
    </row>
    <row r="125" spans="1:50" ht="12.75">
      <c r="A125" s="58" t="s">
        <v>236</v>
      </c>
      <c r="B125" s="59" t="s">
        <v>298</v>
      </c>
      <c r="C125" s="60">
        <v>533</v>
      </c>
      <c r="D125" s="61" t="s">
        <v>67</v>
      </c>
      <c r="E125" s="61" t="s">
        <v>143</v>
      </c>
      <c r="F125" s="61" t="s">
        <v>236</v>
      </c>
      <c r="G125" s="61" t="s">
        <v>288</v>
      </c>
      <c r="H125" s="62">
        <v>0</v>
      </c>
      <c r="I125" s="62">
        <v>0</v>
      </c>
      <c r="J125" s="62">
        <v>0</v>
      </c>
      <c r="K125" s="62">
        <v>12740</v>
      </c>
      <c r="L125" s="62">
        <v>0</v>
      </c>
      <c r="M125" s="62">
        <v>0</v>
      </c>
      <c r="N125" s="62">
        <v>8860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15350</v>
      </c>
      <c r="X125" s="62">
        <v>0</v>
      </c>
      <c r="Y125" s="62">
        <v>1600</v>
      </c>
      <c r="Z125" s="62">
        <v>0</v>
      </c>
      <c r="AA125" s="62">
        <v>0</v>
      </c>
      <c r="AB125" s="62">
        <v>0</v>
      </c>
      <c r="AC125" s="62">
        <v>46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123830</v>
      </c>
      <c r="AQ125" s="62">
        <v>3340</v>
      </c>
      <c r="AR125" s="63">
        <f t="shared" si="15"/>
        <v>41890</v>
      </c>
      <c r="AS125" s="63">
        <f t="shared" si="16"/>
        <v>123830</v>
      </c>
      <c r="AT125" s="63">
        <f t="shared" si="17"/>
        <v>46</v>
      </c>
      <c r="AU125" s="63">
        <v>0</v>
      </c>
      <c r="AV125" s="63">
        <f t="shared" si="18"/>
        <v>165766</v>
      </c>
      <c r="AW125" s="64">
        <f t="shared" si="19"/>
        <v>25.270562117683966</v>
      </c>
      <c r="AX125" s="65">
        <f t="shared" si="14"/>
        <v>311.00562851782365</v>
      </c>
    </row>
    <row r="126" spans="1:50" ht="12.75">
      <c r="A126" s="58" t="s">
        <v>88</v>
      </c>
      <c r="B126" s="59" t="s">
        <v>299</v>
      </c>
      <c r="C126" s="60">
        <v>10735</v>
      </c>
      <c r="D126" s="61" t="s">
        <v>67</v>
      </c>
      <c r="E126" s="61" t="s">
        <v>143</v>
      </c>
      <c r="F126" s="61" t="s">
        <v>88</v>
      </c>
      <c r="G126" s="61" t="s">
        <v>288</v>
      </c>
      <c r="H126" s="62">
        <v>0</v>
      </c>
      <c r="I126" s="62">
        <v>0</v>
      </c>
      <c r="J126" s="62">
        <v>62200</v>
      </c>
      <c r="K126" s="62">
        <v>200940</v>
      </c>
      <c r="L126" s="66">
        <v>850</v>
      </c>
      <c r="M126" s="62">
        <v>0</v>
      </c>
      <c r="N126" s="62">
        <v>277000</v>
      </c>
      <c r="O126" s="62">
        <v>16020</v>
      </c>
      <c r="P126" s="62">
        <v>0</v>
      </c>
      <c r="Q126" s="62">
        <v>0</v>
      </c>
      <c r="R126" s="66">
        <v>2000</v>
      </c>
      <c r="S126" s="62">
        <v>0</v>
      </c>
      <c r="T126" s="62">
        <v>0</v>
      </c>
      <c r="U126" s="62">
        <v>0</v>
      </c>
      <c r="V126" s="62">
        <v>0</v>
      </c>
      <c r="W126" s="62">
        <v>426870</v>
      </c>
      <c r="X126" s="62">
        <v>921320</v>
      </c>
      <c r="Y126" s="62">
        <v>11260</v>
      </c>
      <c r="Z126" s="62">
        <v>100</v>
      </c>
      <c r="AA126" s="66">
        <v>9560</v>
      </c>
      <c r="AB126" s="62">
        <v>550</v>
      </c>
      <c r="AC126" s="62">
        <v>0</v>
      </c>
      <c r="AD126" s="66">
        <v>344</v>
      </c>
      <c r="AE126" s="62">
        <v>0</v>
      </c>
      <c r="AF126" s="62">
        <v>0</v>
      </c>
      <c r="AG126" s="62">
        <v>0</v>
      </c>
      <c r="AH126" s="62">
        <v>14810</v>
      </c>
      <c r="AI126" s="62">
        <v>12415</v>
      </c>
      <c r="AJ126" s="62">
        <v>45830</v>
      </c>
      <c r="AK126" s="62">
        <v>21510</v>
      </c>
      <c r="AL126" s="62">
        <v>0</v>
      </c>
      <c r="AM126" s="62">
        <v>125990</v>
      </c>
      <c r="AN126" s="62">
        <v>142310</v>
      </c>
      <c r="AO126" s="62">
        <v>0</v>
      </c>
      <c r="AP126" s="62">
        <v>2127720</v>
      </c>
      <c r="AQ126" s="62">
        <v>46720</v>
      </c>
      <c r="AR126" s="63">
        <f t="shared" si="15"/>
        <v>2195945</v>
      </c>
      <c r="AS126" s="63">
        <f t="shared" si="16"/>
        <v>2127720</v>
      </c>
      <c r="AT126" s="63">
        <f t="shared" si="17"/>
        <v>344</v>
      </c>
      <c r="AU126" s="63">
        <v>0</v>
      </c>
      <c r="AV126" s="63">
        <f t="shared" si="18"/>
        <v>4324009</v>
      </c>
      <c r="AW126" s="64">
        <f t="shared" si="19"/>
        <v>50.78493129870913</v>
      </c>
      <c r="AX126" s="65">
        <f t="shared" si="14"/>
        <v>402.79543549138333</v>
      </c>
    </row>
    <row r="127" spans="1:50" ht="12.75">
      <c r="A127" s="58" t="s">
        <v>90</v>
      </c>
      <c r="B127" s="59" t="s">
        <v>300</v>
      </c>
      <c r="C127" s="60">
        <v>40816</v>
      </c>
      <c r="D127" s="61" t="s">
        <v>67</v>
      </c>
      <c r="E127" s="61" t="s">
        <v>143</v>
      </c>
      <c r="F127" s="61" t="s">
        <v>90</v>
      </c>
      <c r="G127" s="61" t="s">
        <v>288</v>
      </c>
      <c r="H127" s="62">
        <v>0</v>
      </c>
      <c r="I127" s="62">
        <v>0</v>
      </c>
      <c r="J127" s="62">
        <v>1939190</v>
      </c>
      <c r="K127" s="62">
        <v>122480</v>
      </c>
      <c r="L127" s="62">
        <v>0</v>
      </c>
      <c r="M127" s="62">
        <v>0</v>
      </c>
      <c r="N127" s="62">
        <v>1631460</v>
      </c>
      <c r="O127" s="62">
        <v>15570</v>
      </c>
      <c r="P127" s="62">
        <v>0</v>
      </c>
      <c r="Q127" s="62">
        <v>2833</v>
      </c>
      <c r="R127" s="62">
        <v>0</v>
      </c>
      <c r="S127" s="62">
        <v>0</v>
      </c>
      <c r="T127" s="62">
        <v>0</v>
      </c>
      <c r="U127" s="66">
        <v>295100</v>
      </c>
      <c r="V127" s="62">
        <v>0</v>
      </c>
      <c r="W127" s="62">
        <v>1645200</v>
      </c>
      <c r="X127" s="62">
        <v>7297400</v>
      </c>
      <c r="Y127" s="62">
        <v>70920</v>
      </c>
      <c r="Z127" s="62">
        <v>1247</v>
      </c>
      <c r="AA127" s="66">
        <v>44860</v>
      </c>
      <c r="AB127" s="62">
        <v>19688</v>
      </c>
      <c r="AC127" s="62">
        <v>3063</v>
      </c>
      <c r="AD127" s="62">
        <v>0</v>
      </c>
      <c r="AE127" s="62">
        <v>16424</v>
      </c>
      <c r="AF127" s="62">
        <v>0</v>
      </c>
      <c r="AG127" s="62">
        <v>16424</v>
      </c>
      <c r="AH127" s="62">
        <v>84880</v>
      </c>
      <c r="AI127" s="62">
        <v>114560</v>
      </c>
      <c r="AJ127" s="62">
        <v>466370</v>
      </c>
      <c r="AK127" s="62">
        <v>183150</v>
      </c>
      <c r="AL127" s="62">
        <v>0</v>
      </c>
      <c r="AM127" s="62">
        <v>1313800</v>
      </c>
      <c r="AN127" s="62">
        <v>1051810</v>
      </c>
      <c r="AO127" s="62">
        <v>1132950</v>
      </c>
      <c r="AP127" s="62">
        <v>8128970</v>
      </c>
      <c r="AQ127" s="62">
        <v>400700</v>
      </c>
      <c r="AR127" s="63">
        <f t="shared" si="15"/>
        <v>16798782</v>
      </c>
      <c r="AS127" s="63">
        <f t="shared" si="16"/>
        <v>8128970</v>
      </c>
      <c r="AT127" s="63">
        <f t="shared" si="17"/>
        <v>3063</v>
      </c>
      <c r="AU127" s="63">
        <v>0</v>
      </c>
      <c r="AV127" s="63">
        <f t="shared" si="18"/>
        <v>24930815</v>
      </c>
      <c r="AW127" s="64">
        <f t="shared" si="19"/>
        <v>67.38159983939555</v>
      </c>
      <c r="AX127" s="65">
        <f t="shared" si="14"/>
        <v>610.8098539788318</v>
      </c>
    </row>
    <row r="128" spans="1:50" ht="12.75">
      <c r="A128" s="58" t="s">
        <v>92</v>
      </c>
      <c r="B128" s="59" t="s">
        <v>301</v>
      </c>
      <c r="C128" s="60">
        <v>1289</v>
      </c>
      <c r="D128" s="61" t="s">
        <v>67</v>
      </c>
      <c r="E128" s="61" t="s">
        <v>143</v>
      </c>
      <c r="F128" s="61" t="s">
        <v>92</v>
      </c>
      <c r="G128" s="61" t="s">
        <v>288</v>
      </c>
      <c r="H128" s="62">
        <v>0</v>
      </c>
      <c r="I128" s="62">
        <v>0</v>
      </c>
      <c r="J128" s="62">
        <v>12020</v>
      </c>
      <c r="K128" s="62">
        <v>0</v>
      </c>
      <c r="L128" s="62">
        <v>0</v>
      </c>
      <c r="M128" s="62">
        <v>0</v>
      </c>
      <c r="N128" s="62">
        <v>41200</v>
      </c>
      <c r="O128" s="62">
        <v>4380</v>
      </c>
      <c r="P128" s="62">
        <v>0</v>
      </c>
      <c r="Q128" s="62">
        <v>0</v>
      </c>
      <c r="R128" s="62">
        <v>0</v>
      </c>
      <c r="S128" s="62">
        <v>60</v>
      </c>
      <c r="T128" s="62">
        <v>0</v>
      </c>
      <c r="U128" s="62">
        <v>0</v>
      </c>
      <c r="V128" s="62">
        <v>0</v>
      </c>
      <c r="W128" s="62">
        <v>54580</v>
      </c>
      <c r="X128" s="62">
        <v>144210</v>
      </c>
      <c r="Y128" s="62">
        <v>4600</v>
      </c>
      <c r="Z128" s="62">
        <v>0</v>
      </c>
      <c r="AA128" s="62">
        <v>0</v>
      </c>
      <c r="AB128" s="62">
        <v>1220</v>
      </c>
      <c r="AC128" s="62">
        <v>104</v>
      </c>
      <c r="AD128" s="62">
        <v>0</v>
      </c>
      <c r="AE128" s="62">
        <v>80</v>
      </c>
      <c r="AF128" s="62">
        <v>0</v>
      </c>
      <c r="AG128" s="62">
        <v>80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32100</v>
      </c>
      <c r="AP128" s="62">
        <v>129320</v>
      </c>
      <c r="AQ128" s="62">
        <v>31260</v>
      </c>
      <c r="AR128" s="63">
        <f t="shared" si="15"/>
        <v>325710</v>
      </c>
      <c r="AS128" s="63">
        <f t="shared" si="16"/>
        <v>129320</v>
      </c>
      <c r="AT128" s="63">
        <f t="shared" si="17"/>
        <v>104</v>
      </c>
      <c r="AU128" s="63">
        <v>0</v>
      </c>
      <c r="AV128" s="63">
        <f t="shared" si="18"/>
        <v>455134</v>
      </c>
      <c r="AW128" s="64">
        <f t="shared" si="19"/>
        <v>71.56353952901783</v>
      </c>
      <c r="AX128" s="65">
        <f t="shared" si="14"/>
        <v>353.09076803723815</v>
      </c>
    </row>
    <row r="129" spans="1:50" ht="12.75">
      <c r="A129" s="58" t="s">
        <v>94</v>
      </c>
      <c r="B129" s="59" t="s">
        <v>302</v>
      </c>
      <c r="C129" s="60">
        <v>15505</v>
      </c>
      <c r="D129" s="61" t="s">
        <v>67</v>
      </c>
      <c r="E129" s="61" t="s">
        <v>143</v>
      </c>
      <c r="F129" s="61" t="s">
        <v>94</v>
      </c>
      <c r="G129" s="61" t="s">
        <v>288</v>
      </c>
      <c r="H129" s="62">
        <v>0</v>
      </c>
      <c r="I129" s="62">
        <v>0</v>
      </c>
      <c r="J129" s="62">
        <v>506160</v>
      </c>
      <c r="K129" s="62">
        <v>49720</v>
      </c>
      <c r="L129" s="62">
        <v>0</v>
      </c>
      <c r="M129" s="62">
        <v>0</v>
      </c>
      <c r="N129" s="62">
        <v>411000</v>
      </c>
      <c r="O129" s="62">
        <v>0</v>
      </c>
      <c r="P129" s="62">
        <v>0</v>
      </c>
      <c r="Q129" s="62">
        <v>0</v>
      </c>
      <c r="R129" s="62">
        <v>0</v>
      </c>
      <c r="S129" s="62">
        <v>80</v>
      </c>
      <c r="T129" s="62">
        <v>0</v>
      </c>
      <c r="U129" s="62">
        <v>0</v>
      </c>
      <c r="V129" s="62">
        <v>0</v>
      </c>
      <c r="W129" s="62">
        <v>477330</v>
      </c>
      <c r="X129" s="62">
        <v>1807370</v>
      </c>
      <c r="Y129" s="62">
        <v>31300</v>
      </c>
      <c r="Z129" s="62">
        <v>0</v>
      </c>
      <c r="AA129" s="62">
        <v>0</v>
      </c>
      <c r="AB129" s="62">
        <v>11275</v>
      </c>
      <c r="AC129" s="62">
        <v>1040</v>
      </c>
      <c r="AD129" s="62">
        <v>0</v>
      </c>
      <c r="AE129" s="62">
        <v>1045</v>
      </c>
      <c r="AF129" s="62">
        <v>1045</v>
      </c>
      <c r="AG129" s="62">
        <v>0</v>
      </c>
      <c r="AH129" s="62">
        <v>0</v>
      </c>
      <c r="AI129" s="62">
        <v>0</v>
      </c>
      <c r="AJ129" s="62">
        <v>114770</v>
      </c>
      <c r="AK129" s="62">
        <v>0</v>
      </c>
      <c r="AL129" s="62">
        <v>0</v>
      </c>
      <c r="AM129" s="62">
        <v>443090</v>
      </c>
      <c r="AN129" s="62">
        <v>510900</v>
      </c>
      <c r="AO129" s="62">
        <v>459700</v>
      </c>
      <c r="AP129" s="62">
        <v>1450430</v>
      </c>
      <c r="AQ129" s="62">
        <v>255790</v>
      </c>
      <c r="AR129" s="63">
        <f t="shared" si="15"/>
        <v>4567585</v>
      </c>
      <c r="AS129" s="63">
        <f t="shared" si="16"/>
        <v>1450430</v>
      </c>
      <c r="AT129" s="63">
        <f t="shared" si="17"/>
        <v>2085</v>
      </c>
      <c r="AU129" s="63">
        <v>0</v>
      </c>
      <c r="AV129" s="63">
        <f t="shared" si="18"/>
        <v>6020100</v>
      </c>
      <c r="AW129" s="64">
        <f t="shared" si="19"/>
        <v>75.87224464709888</v>
      </c>
      <c r="AX129" s="65">
        <f t="shared" si="14"/>
        <v>388.2683005482103</v>
      </c>
    </row>
    <row r="130" spans="1:50" ht="12.75">
      <c r="A130" s="58" t="s">
        <v>96</v>
      </c>
      <c r="B130" s="59" t="s">
        <v>303</v>
      </c>
      <c r="C130" s="60">
        <v>2194</v>
      </c>
      <c r="D130" s="61" t="s">
        <v>67</v>
      </c>
      <c r="E130" s="61" t="s">
        <v>143</v>
      </c>
      <c r="F130" s="61" t="s">
        <v>96</v>
      </c>
      <c r="G130" s="61" t="s">
        <v>288</v>
      </c>
      <c r="H130" s="62">
        <v>0</v>
      </c>
      <c r="I130" s="62">
        <v>0</v>
      </c>
      <c r="J130" s="62">
        <v>43110</v>
      </c>
      <c r="K130" s="62">
        <v>0</v>
      </c>
      <c r="L130" s="62">
        <v>0</v>
      </c>
      <c r="M130" s="62">
        <v>0</v>
      </c>
      <c r="N130" s="62">
        <v>86670</v>
      </c>
      <c r="O130" s="62">
        <v>5340</v>
      </c>
      <c r="P130" s="62">
        <v>0</v>
      </c>
      <c r="Q130" s="62">
        <v>0</v>
      </c>
      <c r="R130" s="62">
        <v>0</v>
      </c>
      <c r="S130" s="62">
        <v>15</v>
      </c>
      <c r="T130" s="62">
        <v>0</v>
      </c>
      <c r="U130" s="62">
        <v>0</v>
      </c>
      <c r="V130" s="62">
        <v>0</v>
      </c>
      <c r="W130" s="62">
        <v>63590</v>
      </c>
      <c r="X130" s="62">
        <v>260510</v>
      </c>
      <c r="Y130" s="62">
        <v>5700</v>
      </c>
      <c r="Z130" s="62">
        <v>0</v>
      </c>
      <c r="AA130" s="62">
        <v>0</v>
      </c>
      <c r="AB130" s="62">
        <v>420</v>
      </c>
      <c r="AC130" s="62">
        <v>210</v>
      </c>
      <c r="AD130" s="62">
        <v>0</v>
      </c>
      <c r="AE130" s="62">
        <v>1112</v>
      </c>
      <c r="AF130" s="62">
        <v>0</v>
      </c>
      <c r="AG130" s="62">
        <v>1112</v>
      </c>
      <c r="AH130" s="62">
        <v>2130</v>
      </c>
      <c r="AI130" s="62">
        <v>0</v>
      </c>
      <c r="AJ130" s="62">
        <v>0</v>
      </c>
      <c r="AK130" s="62">
        <v>18120</v>
      </c>
      <c r="AL130" s="62">
        <v>0</v>
      </c>
      <c r="AM130" s="62">
        <v>29810</v>
      </c>
      <c r="AN130" s="62">
        <v>17240</v>
      </c>
      <c r="AO130" s="62">
        <v>50555</v>
      </c>
      <c r="AP130" s="62">
        <v>150470</v>
      </c>
      <c r="AQ130" s="62">
        <v>98680</v>
      </c>
      <c r="AR130" s="63">
        <f t="shared" si="15"/>
        <v>665762</v>
      </c>
      <c r="AS130" s="63">
        <f t="shared" si="16"/>
        <v>150470</v>
      </c>
      <c r="AT130" s="63">
        <f t="shared" si="17"/>
        <v>210</v>
      </c>
      <c r="AU130" s="63">
        <v>0</v>
      </c>
      <c r="AV130" s="63">
        <f t="shared" si="18"/>
        <v>816442</v>
      </c>
      <c r="AW130" s="64">
        <f t="shared" si="19"/>
        <v>81.54431055727167</v>
      </c>
      <c r="AX130" s="65">
        <f t="shared" si="14"/>
        <v>372.1248860528715</v>
      </c>
    </row>
    <row r="131" spans="1:50" ht="12.75">
      <c r="A131" s="58" t="s">
        <v>98</v>
      </c>
      <c r="B131" s="59" t="s">
        <v>304</v>
      </c>
      <c r="C131" s="60">
        <v>577</v>
      </c>
      <c r="D131" s="61" t="s">
        <v>67</v>
      </c>
      <c r="E131" s="61" t="s">
        <v>143</v>
      </c>
      <c r="F131" s="61" t="s">
        <v>98</v>
      </c>
      <c r="G131" s="61" t="s">
        <v>288</v>
      </c>
      <c r="H131" s="62">
        <v>0</v>
      </c>
      <c r="I131" s="62">
        <v>0</v>
      </c>
      <c r="J131" s="62">
        <v>0</v>
      </c>
      <c r="K131" s="62">
        <v>5180</v>
      </c>
      <c r="L131" s="62">
        <v>0</v>
      </c>
      <c r="M131" s="62">
        <v>0</v>
      </c>
      <c r="N131" s="62">
        <v>24040</v>
      </c>
      <c r="O131" s="62">
        <v>0</v>
      </c>
      <c r="P131" s="62">
        <v>0</v>
      </c>
      <c r="Q131" s="62">
        <v>26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7930</v>
      </c>
      <c r="X131" s="62">
        <v>0</v>
      </c>
      <c r="Y131" s="62">
        <v>0</v>
      </c>
      <c r="Z131" s="62">
        <v>0</v>
      </c>
      <c r="AA131" s="66">
        <v>40</v>
      </c>
      <c r="AB131" s="62">
        <v>0</v>
      </c>
      <c r="AC131" s="62">
        <v>66</v>
      </c>
      <c r="AD131" s="62">
        <v>0</v>
      </c>
      <c r="AE131" s="62">
        <v>20</v>
      </c>
      <c r="AF131" s="62">
        <v>20</v>
      </c>
      <c r="AG131" s="62">
        <v>0</v>
      </c>
      <c r="AH131" s="62">
        <v>0</v>
      </c>
      <c r="AI131" s="62">
        <v>0</v>
      </c>
      <c r="AJ131" s="62">
        <v>4860</v>
      </c>
      <c r="AK131" s="62">
        <v>1890</v>
      </c>
      <c r="AL131" s="62">
        <v>0</v>
      </c>
      <c r="AM131" s="62">
        <v>5230</v>
      </c>
      <c r="AN131" s="62">
        <v>0</v>
      </c>
      <c r="AO131" s="62">
        <v>0</v>
      </c>
      <c r="AP131" s="62">
        <v>254300</v>
      </c>
      <c r="AQ131" s="62">
        <v>21335</v>
      </c>
      <c r="AR131" s="63">
        <f t="shared" si="15"/>
        <v>70531</v>
      </c>
      <c r="AS131" s="63">
        <f t="shared" si="16"/>
        <v>254300</v>
      </c>
      <c r="AT131" s="63">
        <f t="shared" si="17"/>
        <v>86</v>
      </c>
      <c r="AU131" s="63">
        <v>0</v>
      </c>
      <c r="AV131" s="63">
        <f t="shared" si="18"/>
        <v>324917</v>
      </c>
      <c r="AW131" s="64">
        <f t="shared" si="19"/>
        <v>21.707389887263517</v>
      </c>
      <c r="AX131" s="65">
        <f t="shared" si="14"/>
        <v>563.1143847487002</v>
      </c>
    </row>
    <row r="132" spans="1:50" ht="12.75">
      <c r="A132" s="58" t="s">
        <v>100</v>
      </c>
      <c r="B132" s="59" t="s">
        <v>305</v>
      </c>
      <c r="C132" s="60">
        <v>214</v>
      </c>
      <c r="D132" s="61" t="s">
        <v>67</v>
      </c>
      <c r="E132" s="61" t="s">
        <v>143</v>
      </c>
      <c r="F132" s="61" t="s">
        <v>100</v>
      </c>
      <c r="G132" s="61" t="s">
        <v>288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10050</v>
      </c>
      <c r="O132" s="62">
        <v>590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6750</v>
      </c>
      <c r="X132" s="62">
        <v>29660</v>
      </c>
      <c r="Y132" s="62">
        <v>0</v>
      </c>
      <c r="Z132" s="62">
        <v>0</v>
      </c>
      <c r="AA132" s="66">
        <v>740</v>
      </c>
      <c r="AB132" s="62">
        <v>0</v>
      </c>
      <c r="AC132" s="62">
        <v>17</v>
      </c>
      <c r="AD132" s="62">
        <v>0</v>
      </c>
      <c r="AE132" s="62">
        <v>12</v>
      </c>
      <c r="AF132" s="62">
        <v>12</v>
      </c>
      <c r="AG132" s="62">
        <v>0</v>
      </c>
      <c r="AH132" s="62">
        <v>1240</v>
      </c>
      <c r="AI132" s="62">
        <v>1650</v>
      </c>
      <c r="AJ132" s="62">
        <v>3040</v>
      </c>
      <c r="AK132" s="62">
        <v>1900</v>
      </c>
      <c r="AL132" s="62">
        <v>0</v>
      </c>
      <c r="AM132" s="62">
        <v>1010</v>
      </c>
      <c r="AN132" s="62">
        <v>0</v>
      </c>
      <c r="AO132" s="62">
        <v>5270</v>
      </c>
      <c r="AP132" s="62">
        <v>14390</v>
      </c>
      <c r="AQ132" s="62">
        <v>3180</v>
      </c>
      <c r="AR132" s="63">
        <f t="shared" si="15"/>
        <v>65080</v>
      </c>
      <c r="AS132" s="63">
        <f t="shared" si="16"/>
        <v>14390</v>
      </c>
      <c r="AT132" s="63">
        <f t="shared" si="17"/>
        <v>29</v>
      </c>
      <c r="AU132" s="63">
        <v>0</v>
      </c>
      <c r="AV132" s="63">
        <f t="shared" si="18"/>
        <v>79499</v>
      </c>
      <c r="AW132" s="64">
        <f t="shared" si="19"/>
        <v>81.86266493918163</v>
      </c>
      <c r="AX132" s="65">
        <f t="shared" si="14"/>
        <v>371.4906542056075</v>
      </c>
    </row>
    <row r="133" spans="1:50" ht="12.75">
      <c r="A133" s="58" t="s">
        <v>102</v>
      </c>
      <c r="B133" s="59" t="s">
        <v>306</v>
      </c>
      <c r="C133" s="60">
        <v>1547</v>
      </c>
      <c r="D133" s="61" t="s">
        <v>67</v>
      </c>
      <c r="E133" s="61" t="s">
        <v>143</v>
      </c>
      <c r="F133" s="61" t="s">
        <v>102</v>
      </c>
      <c r="G133" s="61" t="s">
        <v>288</v>
      </c>
      <c r="H133" s="62">
        <v>0</v>
      </c>
      <c r="I133" s="62">
        <v>0</v>
      </c>
      <c r="J133" s="62">
        <v>13750</v>
      </c>
      <c r="K133" s="62">
        <v>16990</v>
      </c>
      <c r="L133" s="62">
        <v>0</v>
      </c>
      <c r="M133" s="62">
        <v>0</v>
      </c>
      <c r="N133" s="62">
        <v>20720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26250</v>
      </c>
      <c r="X133" s="62">
        <v>0</v>
      </c>
      <c r="Y133" s="62">
        <v>5180</v>
      </c>
      <c r="Z133" s="62">
        <v>0</v>
      </c>
      <c r="AA133" s="62">
        <v>0</v>
      </c>
      <c r="AB133" s="62">
        <v>0</v>
      </c>
      <c r="AC133" s="62">
        <v>45</v>
      </c>
      <c r="AD133" s="62">
        <v>0</v>
      </c>
      <c r="AE133" s="62">
        <v>45</v>
      </c>
      <c r="AF133" s="62">
        <v>45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568935</v>
      </c>
      <c r="AQ133" s="62">
        <v>31520</v>
      </c>
      <c r="AR133" s="63">
        <f t="shared" si="15"/>
        <v>114410</v>
      </c>
      <c r="AS133" s="63">
        <f t="shared" si="16"/>
        <v>568935</v>
      </c>
      <c r="AT133" s="63">
        <f t="shared" si="17"/>
        <v>90</v>
      </c>
      <c r="AU133" s="63">
        <v>0</v>
      </c>
      <c r="AV133" s="63">
        <f t="shared" si="18"/>
        <v>683435</v>
      </c>
      <c r="AW133" s="64">
        <f t="shared" si="19"/>
        <v>16.740436179007514</v>
      </c>
      <c r="AX133" s="65">
        <f t="shared" si="14"/>
        <v>441.7808661926309</v>
      </c>
    </row>
    <row r="134" spans="1:50" ht="12.75">
      <c r="A134" s="58" t="s">
        <v>104</v>
      </c>
      <c r="B134" s="59" t="s">
        <v>307</v>
      </c>
      <c r="C134" s="60">
        <v>647</v>
      </c>
      <c r="D134" s="61" t="s">
        <v>67</v>
      </c>
      <c r="E134" s="61" t="s">
        <v>143</v>
      </c>
      <c r="F134" s="61" t="s">
        <v>104</v>
      </c>
      <c r="G134" s="61" t="s">
        <v>288</v>
      </c>
      <c r="H134" s="62">
        <v>0</v>
      </c>
      <c r="I134" s="62">
        <v>0</v>
      </c>
      <c r="J134" s="62">
        <v>230</v>
      </c>
      <c r="K134" s="62">
        <v>0</v>
      </c>
      <c r="L134" s="62">
        <v>0</v>
      </c>
      <c r="M134" s="62">
        <v>0</v>
      </c>
      <c r="N134" s="62">
        <v>24225</v>
      </c>
      <c r="O134" s="62">
        <v>90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33755</v>
      </c>
      <c r="X134" s="62">
        <v>104160</v>
      </c>
      <c r="Y134" s="62">
        <v>0</v>
      </c>
      <c r="Z134" s="62">
        <v>0</v>
      </c>
      <c r="AA134" s="66">
        <v>330</v>
      </c>
      <c r="AB134" s="62">
        <v>0</v>
      </c>
      <c r="AC134" s="62">
        <v>163</v>
      </c>
      <c r="AD134" s="62">
        <v>0</v>
      </c>
      <c r="AE134" s="62">
        <v>15</v>
      </c>
      <c r="AF134" s="62">
        <v>15</v>
      </c>
      <c r="AG134" s="62">
        <v>0</v>
      </c>
      <c r="AH134" s="62">
        <v>700</v>
      </c>
      <c r="AI134" s="62">
        <v>652</v>
      </c>
      <c r="AJ134" s="62">
        <v>2413</v>
      </c>
      <c r="AK134" s="62">
        <v>2878</v>
      </c>
      <c r="AL134" s="62">
        <v>0</v>
      </c>
      <c r="AM134" s="62">
        <v>360</v>
      </c>
      <c r="AN134" s="62">
        <v>0</v>
      </c>
      <c r="AO134" s="62">
        <v>19860</v>
      </c>
      <c r="AP134" s="62">
        <v>66425</v>
      </c>
      <c r="AQ134" s="62">
        <v>4434</v>
      </c>
      <c r="AR134" s="63">
        <f t="shared" si="15"/>
        <v>194087</v>
      </c>
      <c r="AS134" s="63">
        <f t="shared" si="16"/>
        <v>66425</v>
      </c>
      <c r="AT134" s="63">
        <f t="shared" si="17"/>
        <v>178</v>
      </c>
      <c r="AU134" s="63">
        <v>0</v>
      </c>
      <c r="AV134" s="63">
        <f t="shared" si="18"/>
        <v>260690</v>
      </c>
      <c r="AW134" s="64">
        <f t="shared" si="19"/>
        <v>74.45126395335457</v>
      </c>
      <c r="AX134" s="65">
        <f t="shared" si="14"/>
        <v>402.9211746522411</v>
      </c>
    </row>
    <row r="135" spans="1:50" ht="12.75">
      <c r="A135" s="58" t="s">
        <v>106</v>
      </c>
      <c r="B135" s="59" t="s">
        <v>308</v>
      </c>
      <c r="C135" s="60">
        <v>906</v>
      </c>
      <c r="D135" s="61" t="s">
        <v>67</v>
      </c>
      <c r="E135" s="61" t="s">
        <v>143</v>
      </c>
      <c r="F135" s="61" t="s">
        <v>106</v>
      </c>
      <c r="G135" s="61" t="s">
        <v>288</v>
      </c>
      <c r="H135" s="62">
        <v>0</v>
      </c>
      <c r="I135" s="62">
        <v>0</v>
      </c>
      <c r="J135" s="62">
        <v>6700</v>
      </c>
      <c r="K135" s="62">
        <v>5970</v>
      </c>
      <c r="L135" s="62">
        <v>0</v>
      </c>
      <c r="M135" s="62">
        <v>0</v>
      </c>
      <c r="N135" s="62">
        <v>19540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16245</v>
      </c>
      <c r="X135" s="62">
        <v>12440</v>
      </c>
      <c r="Y135" s="62">
        <v>1630</v>
      </c>
      <c r="Z135" s="62">
        <v>0</v>
      </c>
      <c r="AA135" s="62">
        <v>0</v>
      </c>
      <c r="AB135" s="62">
        <v>0</v>
      </c>
      <c r="AC135" s="62">
        <v>45</v>
      </c>
      <c r="AD135" s="62">
        <v>0</v>
      </c>
      <c r="AE135" s="62">
        <v>28</v>
      </c>
      <c r="AF135" s="62">
        <v>28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2585</v>
      </c>
      <c r="AP135" s="62">
        <v>258365</v>
      </c>
      <c r="AQ135" s="62">
        <v>12810</v>
      </c>
      <c r="AR135" s="63">
        <f t="shared" si="15"/>
        <v>77920</v>
      </c>
      <c r="AS135" s="63">
        <f t="shared" si="16"/>
        <v>258365</v>
      </c>
      <c r="AT135" s="63">
        <f t="shared" si="17"/>
        <v>73</v>
      </c>
      <c r="AU135" s="63">
        <v>0</v>
      </c>
      <c r="AV135" s="63">
        <f t="shared" si="18"/>
        <v>336358</v>
      </c>
      <c r="AW135" s="64">
        <f t="shared" si="19"/>
        <v>23.165793588973653</v>
      </c>
      <c r="AX135" s="65">
        <f t="shared" si="14"/>
        <v>371.2560706401766</v>
      </c>
    </row>
    <row r="136" spans="1:50" ht="12.75">
      <c r="A136" s="58" t="s">
        <v>108</v>
      </c>
      <c r="B136" s="59" t="s">
        <v>309</v>
      </c>
      <c r="C136" s="60">
        <v>2497</v>
      </c>
      <c r="D136" s="61" t="s">
        <v>67</v>
      </c>
      <c r="E136" s="61" t="s">
        <v>143</v>
      </c>
      <c r="F136" s="61" t="s">
        <v>108</v>
      </c>
      <c r="G136" s="61" t="s">
        <v>288</v>
      </c>
      <c r="H136" s="62">
        <v>0</v>
      </c>
      <c r="I136" s="62">
        <v>0</v>
      </c>
      <c r="J136" s="62">
        <v>37700</v>
      </c>
      <c r="K136" s="62">
        <v>0</v>
      </c>
      <c r="L136" s="62">
        <v>0</v>
      </c>
      <c r="M136" s="62">
        <v>0</v>
      </c>
      <c r="N136" s="62">
        <v>79850</v>
      </c>
      <c r="O136" s="62">
        <v>0</v>
      </c>
      <c r="P136" s="62">
        <v>0</v>
      </c>
      <c r="Q136" s="62">
        <v>25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/>
      <c r="X136" s="62">
        <v>275020</v>
      </c>
      <c r="Y136" s="62">
        <v>4630</v>
      </c>
      <c r="Z136" s="62">
        <v>0</v>
      </c>
      <c r="AA136" s="66">
        <v>2020</v>
      </c>
      <c r="AB136" s="62">
        <v>485</v>
      </c>
      <c r="AC136" s="62">
        <v>159</v>
      </c>
      <c r="AD136" s="62">
        <v>0</v>
      </c>
      <c r="AE136" s="62">
        <v>165</v>
      </c>
      <c r="AF136" s="62">
        <v>165</v>
      </c>
      <c r="AG136" s="62">
        <v>0</v>
      </c>
      <c r="AH136" s="62">
        <v>0</v>
      </c>
      <c r="AI136" s="62">
        <v>0</v>
      </c>
      <c r="AJ136" s="62">
        <v>12700</v>
      </c>
      <c r="AK136" s="62">
        <v>2100</v>
      </c>
      <c r="AL136" s="62">
        <v>0</v>
      </c>
      <c r="AM136" s="62">
        <v>95590</v>
      </c>
      <c r="AN136" s="62">
        <v>0</v>
      </c>
      <c r="AO136" s="62">
        <v>99950</v>
      </c>
      <c r="AP136" s="62">
        <v>300840</v>
      </c>
      <c r="AQ136" s="62">
        <v>55190</v>
      </c>
      <c r="AR136" s="63">
        <f t="shared" si="15"/>
        <v>665260</v>
      </c>
      <c r="AS136" s="63">
        <f t="shared" si="16"/>
        <v>300840</v>
      </c>
      <c r="AT136" s="63">
        <f t="shared" si="17"/>
        <v>324</v>
      </c>
      <c r="AU136" s="63">
        <v>0</v>
      </c>
      <c r="AV136" s="63">
        <f t="shared" si="18"/>
        <v>966424</v>
      </c>
      <c r="AW136" s="64">
        <f t="shared" si="19"/>
        <v>68.83728053111264</v>
      </c>
      <c r="AX136" s="65">
        <f t="shared" si="14"/>
        <v>387.0340408490188</v>
      </c>
    </row>
    <row r="137" spans="1:50" ht="12.75">
      <c r="A137" s="58" t="s">
        <v>110</v>
      </c>
      <c r="B137" s="59" t="s">
        <v>310</v>
      </c>
      <c r="C137" s="60">
        <v>43019</v>
      </c>
      <c r="D137" s="61" t="s">
        <v>67</v>
      </c>
      <c r="E137" s="61" t="s">
        <v>143</v>
      </c>
      <c r="F137" s="61" t="s">
        <v>110</v>
      </c>
      <c r="G137" s="61" t="s">
        <v>288</v>
      </c>
      <c r="H137" s="62">
        <v>0</v>
      </c>
      <c r="I137" s="62">
        <v>0</v>
      </c>
      <c r="J137" s="62">
        <v>630220</v>
      </c>
      <c r="K137" s="62">
        <v>898800</v>
      </c>
      <c r="L137" s="66">
        <v>18080</v>
      </c>
      <c r="M137" s="66">
        <v>116560</v>
      </c>
      <c r="N137" s="62">
        <v>974085</v>
      </c>
      <c r="O137" s="62">
        <v>0</v>
      </c>
      <c r="P137" s="66">
        <v>320</v>
      </c>
      <c r="Q137" s="62">
        <v>0</v>
      </c>
      <c r="R137" s="66">
        <v>13740</v>
      </c>
      <c r="S137" s="62">
        <v>0</v>
      </c>
      <c r="T137" s="62">
        <v>0</v>
      </c>
      <c r="U137" s="66">
        <v>41920</v>
      </c>
      <c r="V137" s="62">
        <v>0</v>
      </c>
      <c r="W137" s="62">
        <v>2217430</v>
      </c>
      <c r="X137" s="62">
        <v>2622560</v>
      </c>
      <c r="Y137" s="62">
        <v>100960</v>
      </c>
      <c r="Z137" s="62">
        <v>1278</v>
      </c>
      <c r="AA137" s="66">
        <v>45150</v>
      </c>
      <c r="AB137" s="62">
        <v>5850</v>
      </c>
      <c r="AC137" s="62"/>
      <c r="AD137" s="66">
        <v>4423</v>
      </c>
      <c r="AE137" s="62">
        <v>0</v>
      </c>
      <c r="AF137" s="62">
        <v>0</v>
      </c>
      <c r="AG137" s="62">
        <v>0</v>
      </c>
      <c r="AH137" s="62">
        <v>87686</v>
      </c>
      <c r="AI137" s="62">
        <v>71805</v>
      </c>
      <c r="AJ137" s="62">
        <v>174990</v>
      </c>
      <c r="AK137" s="62">
        <v>116060</v>
      </c>
      <c r="AL137" s="62">
        <v>0</v>
      </c>
      <c r="AM137" s="62">
        <v>614500</v>
      </c>
      <c r="AN137" s="62">
        <v>878190</v>
      </c>
      <c r="AO137" s="62">
        <v>0</v>
      </c>
      <c r="AP137" s="62">
        <v>11384100</v>
      </c>
      <c r="AQ137" s="62">
        <v>410210</v>
      </c>
      <c r="AR137" s="63">
        <f t="shared" si="15"/>
        <v>9162204</v>
      </c>
      <c r="AS137" s="63">
        <f t="shared" si="16"/>
        <v>11384100</v>
      </c>
      <c r="AT137" s="63">
        <f t="shared" si="17"/>
        <v>4423</v>
      </c>
      <c r="AU137" s="63">
        <v>0</v>
      </c>
      <c r="AV137" s="63">
        <f t="shared" si="18"/>
        <v>20550727</v>
      </c>
      <c r="AW137" s="64">
        <f t="shared" si="19"/>
        <v>44.5833570753969</v>
      </c>
      <c r="AX137" s="65">
        <f t="shared" si="14"/>
        <v>477.71280132034684</v>
      </c>
    </row>
    <row r="138" spans="1:50" ht="12.75">
      <c r="A138" s="58" t="s">
        <v>250</v>
      </c>
      <c r="B138" s="59" t="s">
        <v>311</v>
      </c>
      <c r="C138" s="60">
        <v>10325</v>
      </c>
      <c r="D138" s="61" t="s">
        <v>67</v>
      </c>
      <c r="E138" s="61" t="s">
        <v>143</v>
      </c>
      <c r="F138" s="61" t="s">
        <v>250</v>
      </c>
      <c r="G138" s="61" t="s">
        <v>288</v>
      </c>
      <c r="H138" s="62">
        <v>0</v>
      </c>
      <c r="I138" s="62">
        <v>0</v>
      </c>
      <c r="J138" s="62">
        <v>311560</v>
      </c>
      <c r="K138" s="62">
        <v>0</v>
      </c>
      <c r="L138" s="62">
        <v>0</v>
      </c>
      <c r="M138" s="62">
        <v>0</v>
      </c>
      <c r="N138" s="62">
        <v>326990</v>
      </c>
      <c r="O138" s="62">
        <v>4800</v>
      </c>
      <c r="P138" s="62">
        <v>0</v>
      </c>
      <c r="Q138" s="62">
        <v>175</v>
      </c>
      <c r="R138" s="66">
        <v>1000</v>
      </c>
      <c r="S138" s="62">
        <v>0</v>
      </c>
      <c r="T138" s="62">
        <v>1960</v>
      </c>
      <c r="U138" s="62">
        <v>0</v>
      </c>
      <c r="V138" s="62">
        <v>0</v>
      </c>
      <c r="W138" s="62">
        <v>399660</v>
      </c>
      <c r="X138" s="62">
        <v>1654380</v>
      </c>
      <c r="Y138" s="62">
        <v>20530</v>
      </c>
      <c r="Z138" s="62">
        <v>219</v>
      </c>
      <c r="AA138" s="66">
        <v>11160</v>
      </c>
      <c r="AB138" s="62">
        <v>6030</v>
      </c>
      <c r="AC138" s="62">
        <v>1262</v>
      </c>
      <c r="AD138" s="62">
        <v>0</v>
      </c>
      <c r="AE138" s="62">
        <v>800</v>
      </c>
      <c r="AF138" s="62">
        <v>0</v>
      </c>
      <c r="AG138" s="62">
        <v>800</v>
      </c>
      <c r="AH138" s="62">
        <v>17150</v>
      </c>
      <c r="AI138" s="62">
        <v>15023</v>
      </c>
      <c r="AJ138" s="62">
        <v>91120</v>
      </c>
      <c r="AK138" s="62">
        <v>23360</v>
      </c>
      <c r="AL138" s="62">
        <v>0</v>
      </c>
      <c r="AM138" s="62">
        <v>110400</v>
      </c>
      <c r="AN138" s="62">
        <v>251200</v>
      </c>
      <c r="AO138" s="62">
        <v>376855</v>
      </c>
      <c r="AP138" s="62">
        <v>918635</v>
      </c>
      <c r="AQ138" s="62">
        <v>108230</v>
      </c>
      <c r="AR138" s="63">
        <f t="shared" si="15"/>
        <v>3481402</v>
      </c>
      <c r="AS138" s="63">
        <f t="shared" si="16"/>
        <v>918635</v>
      </c>
      <c r="AT138" s="63">
        <f t="shared" si="17"/>
        <v>1262</v>
      </c>
      <c r="AU138" s="63">
        <v>0</v>
      </c>
      <c r="AV138" s="63">
        <f t="shared" si="18"/>
        <v>4401299</v>
      </c>
      <c r="AW138" s="64">
        <f t="shared" si="19"/>
        <v>79.0994204211075</v>
      </c>
      <c r="AX138" s="65">
        <f t="shared" si="14"/>
        <v>426.27593220338986</v>
      </c>
    </row>
    <row r="139" spans="1:50" ht="12.75">
      <c r="A139" s="58" t="s">
        <v>112</v>
      </c>
      <c r="B139" s="59" t="s">
        <v>312</v>
      </c>
      <c r="C139" s="60">
        <v>4901</v>
      </c>
      <c r="D139" s="61" t="s">
        <v>67</v>
      </c>
      <c r="E139" s="61" t="s">
        <v>143</v>
      </c>
      <c r="F139" s="61" t="s">
        <v>112</v>
      </c>
      <c r="G139" s="61" t="s">
        <v>288</v>
      </c>
      <c r="H139" s="62">
        <v>0</v>
      </c>
      <c r="I139" s="62">
        <v>0</v>
      </c>
      <c r="J139" s="62">
        <v>112920</v>
      </c>
      <c r="K139" s="62">
        <v>0</v>
      </c>
      <c r="L139" s="62">
        <v>0</v>
      </c>
      <c r="M139" s="62">
        <v>0</v>
      </c>
      <c r="N139" s="62">
        <v>113980</v>
      </c>
      <c r="O139" s="62">
        <v>0</v>
      </c>
      <c r="P139" s="62">
        <v>0</v>
      </c>
      <c r="Q139" s="62">
        <v>45</v>
      </c>
      <c r="R139" s="62">
        <v>0</v>
      </c>
      <c r="S139" s="62">
        <v>40</v>
      </c>
      <c r="T139" s="62">
        <v>0</v>
      </c>
      <c r="U139" s="62">
        <v>0</v>
      </c>
      <c r="V139" s="62">
        <v>0</v>
      </c>
      <c r="W139" s="62">
        <v>137740</v>
      </c>
      <c r="X139" s="62">
        <v>429430</v>
      </c>
      <c r="Y139" s="62">
        <v>7630</v>
      </c>
      <c r="Z139" s="62">
        <v>0</v>
      </c>
      <c r="AA139" s="62">
        <v>0</v>
      </c>
      <c r="AB139" s="62">
        <v>2375</v>
      </c>
      <c r="AC139" s="62">
        <v>488</v>
      </c>
      <c r="AD139" s="62">
        <v>0</v>
      </c>
      <c r="AE139" s="62">
        <v>255</v>
      </c>
      <c r="AF139" s="62">
        <v>255</v>
      </c>
      <c r="AG139" s="62">
        <v>0</v>
      </c>
      <c r="AH139" s="62"/>
      <c r="AI139" s="62"/>
      <c r="AJ139" s="62">
        <v>25000</v>
      </c>
      <c r="AK139" s="62">
        <v>9700</v>
      </c>
      <c r="AL139" s="62">
        <v>0</v>
      </c>
      <c r="AM139" s="62">
        <v>64460</v>
      </c>
      <c r="AN139" s="62">
        <v>44870</v>
      </c>
      <c r="AO139" s="62">
        <v>118740</v>
      </c>
      <c r="AP139" s="62">
        <v>476670</v>
      </c>
      <c r="AQ139" s="62">
        <v>63090</v>
      </c>
      <c r="AR139" s="63">
        <f t="shared" si="15"/>
        <v>1085150</v>
      </c>
      <c r="AS139" s="63">
        <f t="shared" si="16"/>
        <v>476670</v>
      </c>
      <c r="AT139" s="63">
        <f t="shared" si="17"/>
        <v>743</v>
      </c>
      <c r="AU139" s="63">
        <v>0</v>
      </c>
      <c r="AV139" s="63">
        <f t="shared" si="18"/>
        <v>1562563</v>
      </c>
      <c r="AW139" s="64">
        <f t="shared" si="19"/>
        <v>69.44679990502783</v>
      </c>
      <c r="AX139" s="65">
        <f t="shared" si="14"/>
        <v>318.82534176698636</v>
      </c>
    </row>
    <row r="140" spans="1:50" ht="12.75">
      <c r="A140" s="58" t="s">
        <v>114</v>
      </c>
      <c r="B140" s="59" t="s">
        <v>313</v>
      </c>
      <c r="C140" s="60">
        <v>7195</v>
      </c>
      <c r="D140" s="61" t="s">
        <v>67</v>
      </c>
      <c r="E140" s="61" t="s">
        <v>143</v>
      </c>
      <c r="F140" s="61" t="s">
        <v>114</v>
      </c>
      <c r="G140" s="61" t="s">
        <v>288</v>
      </c>
      <c r="H140" s="62">
        <v>0</v>
      </c>
      <c r="I140" s="66">
        <v>500</v>
      </c>
      <c r="J140" s="62">
        <v>49120</v>
      </c>
      <c r="K140" s="62">
        <v>29220</v>
      </c>
      <c r="L140" s="62">
        <v>0</v>
      </c>
      <c r="M140" s="62">
        <v>0</v>
      </c>
      <c r="N140" s="62">
        <v>197280</v>
      </c>
      <c r="O140" s="62">
        <v>10360</v>
      </c>
      <c r="P140" s="62">
        <v>0</v>
      </c>
      <c r="Q140" s="62">
        <v>291</v>
      </c>
      <c r="R140" s="66">
        <v>1800</v>
      </c>
      <c r="S140" s="62">
        <v>0</v>
      </c>
      <c r="T140" s="62">
        <v>0</v>
      </c>
      <c r="U140" s="62">
        <v>0</v>
      </c>
      <c r="V140" s="62">
        <v>0</v>
      </c>
      <c r="W140" s="62">
        <v>347170</v>
      </c>
      <c r="X140" s="62">
        <v>850780</v>
      </c>
      <c r="Y140" s="62">
        <v>10660</v>
      </c>
      <c r="Z140" s="62">
        <v>220</v>
      </c>
      <c r="AA140" s="66">
        <v>13060</v>
      </c>
      <c r="AB140" s="62">
        <v>7760</v>
      </c>
      <c r="AC140" s="62">
        <v>53</v>
      </c>
      <c r="AD140" s="66">
        <v>754</v>
      </c>
      <c r="AE140" s="62">
        <v>1340</v>
      </c>
      <c r="AF140" s="62">
        <v>1340</v>
      </c>
      <c r="AG140" s="62">
        <v>0</v>
      </c>
      <c r="AH140" s="62">
        <v>16570</v>
      </c>
      <c r="AI140" s="62">
        <v>23540</v>
      </c>
      <c r="AJ140" s="62">
        <v>50160</v>
      </c>
      <c r="AK140" s="62">
        <v>35010</v>
      </c>
      <c r="AL140" s="62">
        <v>0</v>
      </c>
      <c r="AM140" s="62">
        <v>151730</v>
      </c>
      <c r="AN140" s="62">
        <v>186350</v>
      </c>
      <c r="AO140" s="62">
        <v>210230</v>
      </c>
      <c r="AP140" s="62">
        <v>415450</v>
      </c>
      <c r="AQ140" s="62">
        <v>161390</v>
      </c>
      <c r="AR140" s="63">
        <f t="shared" si="15"/>
        <v>2166851</v>
      </c>
      <c r="AS140" s="63">
        <f t="shared" si="16"/>
        <v>415450</v>
      </c>
      <c r="AT140" s="63">
        <f t="shared" si="17"/>
        <v>2147</v>
      </c>
      <c r="AU140" s="63">
        <v>0</v>
      </c>
      <c r="AV140" s="63">
        <f t="shared" si="18"/>
        <v>2584448</v>
      </c>
      <c r="AW140" s="64">
        <f t="shared" si="19"/>
        <v>83.84192678668714</v>
      </c>
      <c r="AX140" s="65">
        <f t="shared" si="14"/>
        <v>359.20055594162613</v>
      </c>
    </row>
    <row r="141" spans="1:50" ht="12.75">
      <c r="A141" s="58" t="s">
        <v>116</v>
      </c>
      <c r="B141" s="59" t="s">
        <v>314</v>
      </c>
      <c r="C141" s="60">
        <v>155</v>
      </c>
      <c r="D141" s="61" t="s">
        <v>67</v>
      </c>
      <c r="E141" s="61" t="s">
        <v>143</v>
      </c>
      <c r="F141" s="61" t="s">
        <v>116</v>
      </c>
      <c r="G141" s="61" t="s">
        <v>288</v>
      </c>
      <c r="H141" s="62">
        <v>0</v>
      </c>
      <c r="I141" s="62">
        <v>0</v>
      </c>
      <c r="J141" s="62">
        <v>0</v>
      </c>
      <c r="K141" s="62">
        <v>6800</v>
      </c>
      <c r="L141" s="62">
        <v>0</v>
      </c>
      <c r="M141" s="62">
        <v>0</v>
      </c>
      <c r="N141" s="62">
        <v>6480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9880</v>
      </c>
      <c r="X141" s="62">
        <v>0</v>
      </c>
      <c r="Y141" s="62">
        <v>0</v>
      </c>
      <c r="Z141" s="62">
        <v>0</v>
      </c>
      <c r="AA141" s="66">
        <v>160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75330</v>
      </c>
      <c r="AQ141" s="62">
        <v>3110</v>
      </c>
      <c r="AR141" s="63">
        <f t="shared" si="15"/>
        <v>26430</v>
      </c>
      <c r="AS141" s="63">
        <f t="shared" si="16"/>
        <v>75330</v>
      </c>
      <c r="AT141" s="63">
        <f t="shared" si="17"/>
        <v>0</v>
      </c>
      <c r="AU141" s="63">
        <v>0</v>
      </c>
      <c r="AV141" s="63">
        <f t="shared" si="18"/>
        <v>101760</v>
      </c>
      <c r="AW141" s="64">
        <f t="shared" si="19"/>
        <v>25.972877358490564</v>
      </c>
      <c r="AX141" s="65">
        <f t="shared" si="14"/>
        <v>656.516129032258</v>
      </c>
    </row>
    <row r="142" spans="1:50" ht="12.75">
      <c r="A142" s="58" t="s">
        <v>118</v>
      </c>
      <c r="B142" s="59" t="s">
        <v>315</v>
      </c>
      <c r="C142" s="60">
        <v>6826</v>
      </c>
      <c r="D142" s="61" t="s">
        <v>67</v>
      </c>
      <c r="E142" s="61" t="s">
        <v>143</v>
      </c>
      <c r="F142" s="61" t="s">
        <v>118</v>
      </c>
      <c r="G142" s="61" t="s">
        <v>288</v>
      </c>
      <c r="H142" s="62">
        <v>0</v>
      </c>
      <c r="I142" s="62">
        <v>0</v>
      </c>
      <c r="J142" s="62">
        <v>112080</v>
      </c>
      <c r="K142" s="62">
        <v>25970</v>
      </c>
      <c r="L142" s="62">
        <v>0</v>
      </c>
      <c r="M142" s="62">
        <v>0</v>
      </c>
      <c r="N142" s="62">
        <v>215100</v>
      </c>
      <c r="O142" s="62">
        <v>350</v>
      </c>
      <c r="P142" s="62">
        <v>0</v>
      </c>
      <c r="Q142" s="62">
        <v>105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258160</v>
      </c>
      <c r="X142" s="62">
        <v>1031170</v>
      </c>
      <c r="Y142" s="62">
        <v>12370</v>
      </c>
      <c r="Z142" s="62">
        <v>0</v>
      </c>
      <c r="AA142" s="66">
        <v>5200</v>
      </c>
      <c r="AB142" s="62">
        <v>2870</v>
      </c>
      <c r="AC142" s="62">
        <v>385</v>
      </c>
      <c r="AD142" s="62">
        <v>0</v>
      </c>
      <c r="AE142" s="62">
        <v>3872</v>
      </c>
      <c r="AF142" s="62">
        <v>3872</v>
      </c>
      <c r="AG142" s="62">
        <v>0</v>
      </c>
      <c r="AH142" s="62">
        <v>10990</v>
      </c>
      <c r="AI142" s="62">
        <v>7285</v>
      </c>
      <c r="AJ142" s="62">
        <v>57850</v>
      </c>
      <c r="AK142" s="62">
        <v>44850</v>
      </c>
      <c r="AL142" s="62">
        <v>0</v>
      </c>
      <c r="AM142" s="62">
        <v>151810</v>
      </c>
      <c r="AN142" s="62">
        <v>64990</v>
      </c>
      <c r="AO142" s="62">
        <v>223910</v>
      </c>
      <c r="AP142" s="62">
        <v>698480</v>
      </c>
      <c r="AQ142" s="62">
        <v>130400</v>
      </c>
      <c r="AR142" s="63">
        <f t="shared" si="15"/>
        <v>2290470</v>
      </c>
      <c r="AS142" s="63">
        <f t="shared" si="16"/>
        <v>698480</v>
      </c>
      <c r="AT142" s="63">
        <f t="shared" si="17"/>
        <v>4257</v>
      </c>
      <c r="AU142" s="63">
        <v>0</v>
      </c>
      <c r="AV142" s="63">
        <f t="shared" si="18"/>
        <v>2993207</v>
      </c>
      <c r="AW142" s="64">
        <f t="shared" si="19"/>
        <v>76.52227193107593</v>
      </c>
      <c r="AX142" s="65">
        <f t="shared" si="14"/>
        <v>438.5008789920891</v>
      </c>
    </row>
    <row r="143" spans="1:50" ht="12.75">
      <c r="A143" s="58" t="s">
        <v>120</v>
      </c>
      <c r="B143" s="59" t="s">
        <v>316</v>
      </c>
      <c r="C143" s="60">
        <v>3592</v>
      </c>
      <c r="D143" s="61" t="s">
        <v>67</v>
      </c>
      <c r="E143" s="61" t="s">
        <v>143</v>
      </c>
      <c r="F143" s="61" t="s">
        <v>120</v>
      </c>
      <c r="G143" s="61" t="s">
        <v>288</v>
      </c>
      <c r="H143" s="62">
        <v>0</v>
      </c>
      <c r="I143" s="62">
        <v>0</v>
      </c>
      <c r="J143" s="62">
        <v>189490</v>
      </c>
      <c r="K143" s="62">
        <v>0</v>
      </c>
      <c r="L143" s="62">
        <v>0</v>
      </c>
      <c r="M143" s="62">
        <v>0</v>
      </c>
      <c r="N143" s="62">
        <v>105920</v>
      </c>
      <c r="O143" s="62">
        <v>0</v>
      </c>
      <c r="P143" s="62">
        <v>0</v>
      </c>
      <c r="Q143" s="62">
        <v>0</v>
      </c>
      <c r="R143" s="62">
        <v>0</v>
      </c>
      <c r="S143" s="62">
        <v>100</v>
      </c>
      <c r="T143" s="62">
        <v>0</v>
      </c>
      <c r="U143" s="62">
        <v>0</v>
      </c>
      <c r="V143" s="62">
        <v>0</v>
      </c>
      <c r="W143" s="62">
        <v>101180</v>
      </c>
      <c r="X143" s="62">
        <v>387630</v>
      </c>
      <c r="Y143" s="62">
        <v>9770</v>
      </c>
      <c r="Z143" s="62">
        <v>0</v>
      </c>
      <c r="AA143" s="66">
        <v>2160</v>
      </c>
      <c r="AB143" s="62">
        <v>1105</v>
      </c>
      <c r="AC143" s="62">
        <v>212</v>
      </c>
      <c r="AD143" s="62">
        <v>0</v>
      </c>
      <c r="AE143" s="62">
        <v>260</v>
      </c>
      <c r="AF143" s="62">
        <v>260</v>
      </c>
      <c r="AG143" s="62">
        <v>0</v>
      </c>
      <c r="AH143" s="62"/>
      <c r="AI143" s="62">
        <v>2190</v>
      </c>
      <c r="AJ143" s="62">
        <v>44450</v>
      </c>
      <c r="AK143" s="62">
        <v>13850</v>
      </c>
      <c r="AL143" s="62">
        <v>0</v>
      </c>
      <c r="AM143" s="62">
        <v>47400</v>
      </c>
      <c r="AN143" s="62">
        <v>0</v>
      </c>
      <c r="AO143" s="62">
        <v>114260</v>
      </c>
      <c r="AP143" s="62">
        <v>344830</v>
      </c>
      <c r="AQ143" s="62">
        <v>91680</v>
      </c>
      <c r="AR143" s="63">
        <f t="shared" si="15"/>
        <v>1111185</v>
      </c>
      <c r="AS143" s="63">
        <f t="shared" si="16"/>
        <v>344830</v>
      </c>
      <c r="AT143" s="63">
        <f t="shared" si="17"/>
        <v>472</v>
      </c>
      <c r="AU143" s="63">
        <v>0</v>
      </c>
      <c r="AV143" s="63">
        <f t="shared" si="18"/>
        <v>1456487</v>
      </c>
      <c r="AW143" s="64">
        <f t="shared" si="19"/>
        <v>76.29213305714366</v>
      </c>
      <c r="AX143" s="65">
        <f t="shared" si="14"/>
        <v>405.4807906458797</v>
      </c>
    </row>
    <row r="144" spans="1:50" ht="12.75">
      <c r="A144" s="58" t="s">
        <v>122</v>
      </c>
      <c r="B144" s="59" t="s">
        <v>317</v>
      </c>
      <c r="C144" s="60">
        <v>3686</v>
      </c>
      <c r="D144" s="61" t="s">
        <v>67</v>
      </c>
      <c r="E144" s="61" t="s">
        <v>143</v>
      </c>
      <c r="F144" s="61" t="s">
        <v>122</v>
      </c>
      <c r="G144" s="61" t="s">
        <v>288</v>
      </c>
      <c r="H144" s="62">
        <v>0</v>
      </c>
      <c r="I144" s="62">
        <v>0</v>
      </c>
      <c r="J144" s="62">
        <v>26780</v>
      </c>
      <c r="K144" s="62">
        <v>75650</v>
      </c>
      <c r="L144" s="62">
        <v>0</v>
      </c>
      <c r="M144" s="62">
        <v>0</v>
      </c>
      <c r="N144" s="62">
        <v>109840</v>
      </c>
      <c r="O144" s="62">
        <v>2940</v>
      </c>
      <c r="P144" s="62">
        <v>0</v>
      </c>
      <c r="Q144" s="62">
        <v>12</v>
      </c>
      <c r="R144" s="62">
        <v>0</v>
      </c>
      <c r="S144" s="62">
        <v>20</v>
      </c>
      <c r="T144" s="62">
        <v>3760</v>
      </c>
      <c r="U144" s="62">
        <v>0</v>
      </c>
      <c r="V144" s="62">
        <v>0</v>
      </c>
      <c r="W144" s="62">
        <v>125880</v>
      </c>
      <c r="X144" s="62">
        <v>382660</v>
      </c>
      <c r="Y144" s="62">
        <v>3440</v>
      </c>
      <c r="Z144" s="62">
        <v>100</v>
      </c>
      <c r="AA144" s="66">
        <v>6860</v>
      </c>
      <c r="AB144" s="62">
        <v>2010</v>
      </c>
      <c r="AC144" s="62">
        <v>460</v>
      </c>
      <c r="AD144" s="62">
        <v>0</v>
      </c>
      <c r="AE144" s="62">
        <v>2501</v>
      </c>
      <c r="AF144" s="62">
        <v>0</v>
      </c>
      <c r="AG144" s="62">
        <v>2501</v>
      </c>
      <c r="AH144" s="62">
        <v>8080</v>
      </c>
      <c r="AI144" s="62">
        <v>13460</v>
      </c>
      <c r="AJ144" s="62">
        <v>25540</v>
      </c>
      <c r="AK144" s="62">
        <v>13380</v>
      </c>
      <c r="AL144" s="62">
        <v>0</v>
      </c>
      <c r="AM144" s="62">
        <v>141230</v>
      </c>
      <c r="AN144" s="62">
        <v>0</v>
      </c>
      <c r="AO144" s="62">
        <v>0</v>
      </c>
      <c r="AP144" s="62">
        <v>231760</v>
      </c>
      <c r="AQ144" s="62">
        <v>30050</v>
      </c>
      <c r="AR144" s="63">
        <f t="shared" si="15"/>
        <v>974193</v>
      </c>
      <c r="AS144" s="63">
        <f t="shared" si="16"/>
        <v>231760</v>
      </c>
      <c r="AT144" s="63">
        <f t="shared" si="17"/>
        <v>460</v>
      </c>
      <c r="AU144" s="63">
        <v>0</v>
      </c>
      <c r="AV144" s="63">
        <f t="shared" si="18"/>
        <v>1206413</v>
      </c>
      <c r="AW144" s="64">
        <f t="shared" si="19"/>
        <v>80.75120211735118</v>
      </c>
      <c r="AX144" s="65">
        <f t="shared" si="14"/>
        <v>327.2959848073793</v>
      </c>
    </row>
    <row r="145" spans="1:50" ht="12.75">
      <c r="A145" s="58" t="s">
        <v>124</v>
      </c>
      <c r="B145" s="59" t="s">
        <v>318</v>
      </c>
      <c r="C145" s="60">
        <v>8116</v>
      </c>
      <c r="D145" s="61" t="s">
        <v>67</v>
      </c>
      <c r="E145" s="61" t="s">
        <v>143</v>
      </c>
      <c r="F145" s="61" t="s">
        <v>124</v>
      </c>
      <c r="G145" s="61" t="s">
        <v>288</v>
      </c>
      <c r="H145" s="62">
        <v>0</v>
      </c>
      <c r="I145" s="62">
        <v>0</v>
      </c>
      <c r="J145" s="62">
        <v>153540</v>
      </c>
      <c r="K145" s="62">
        <v>0</v>
      </c>
      <c r="L145" s="62">
        <v>0</v>
      </c>
      <c r="M145" s="62">
        <v>0</v>
      </c>
      <c r="N145" s="62">
        <v>238660</v>
      </c>
      <c r="O145" s="62">
        <v>7960</v>
      </c>
      <c r="P145" s="62">
        <v>0</v>
      </c>
      <c r="Q145" s="62">
        <v>279</v>
      </c>
      <c r="R145" s="62">
        <v>0</v>
      </c>
      <c r="S145" s="62">
        <v>150</v>
      </c>
      <c r="T145" s="62">
        <v>0</v>
      </c>
      <c r="U145" s="62">
        <v>0</v>
      </c>
      <c r="V145" s="62">
        <v>0</v>
      </c>
      <c r="W145" s="62">
        <v>266850</v>
      </c>
      <c r="X145" s="62">
        <v>998220</v>
      </c>
      <c r="Y145" s="62">
        <v>15980</v>
      </c>
      <c r="Z145" s="62">
        <v>537</v>
      </c>
      <c r="AA145" s="66">
        <v>7240</v>
      </c>
      <c r="AB145" s="62">
        <v>1660</v>
      </c>
      <c r="AC145" s="62">
        <v>481</v>
      </c>
      <c r="AD145" s="62">
        <v>0</v>
      </c>
      <c r="AE145" s="62">
        <v>2694</v>
      </c>
      <c r="AF145" s="62">
        <v>0</v>
      </c>
      <c r="AG145" s="62">
        <v>2694</v>
      </c>
      <c r="AH145" s="62">
        <v>15720</v>
      </c>
      <c r="AI145" s="62">
        <v>7065</v>
      </c>
      <c r="AJ145" s="62">
        <v>53320</v>
      </c>
      <c r="AK145" s="62">
        <v>20650</v>
      </c>
      <c r="AL145" s="62">
        <v>0</v>
      </c>
      <c r="AM145" s="62">
        <v>103040</v>
      </c>
      <c r="AN145" s="62">
        <v>106930</v>
      </c>
      <c r="AO145" s="62">
        <v>184110</v>
      </c>
      <c r="AP145" s="62">
        <v>710650</v>
      </c>
      <c r="AQ145" s="62">
        <v>75750</v>
      </c>
      <c r="AR145" s="63">
        <f t="shared" si="15"/>
        <v>2153425</v>
      </c>
      <c r="AS145" s="63">
        <f t="shared" si="16"/>
        <v>710650</v>
      </c>
      <c r="AT145" s="63">
        <f t="shared" si="17"/>
        <v>481</v>
      </c>
      <c r="AU145" s="63">
        <v>0</v>
      </c>
      <c r="AV145" s="63">
        <f t="shared" si="18"/>
        <v>2864556</v>
      </c>
      <c r="AW145" s="64">
        <f t="shared" si="19"/>
        <v>75.17482639543441</v>
      </c>
      <c r="AX145" s="65">
        <f t="shared" si="14"/>
        <v>352.95170034499756</v>
      </c>
    </row>
    <row r="146" spans="1:50" ht="12.75">
      <c r="A146" s="58" t="s">
        <v>126</v>
      </c>
      <c r="B146" s="59" t="s">
        <v>319</v>
      </c>
      <c r="C146" s="60">
        <v>783</v>
      </c>
      <c r="D146" s="61" t="s">
        <v>67</v>
      </c>
      <c r="E146" s="61" t="s">
        <v>143</v>
      </c>
      <c r="F146" s="61" t="s">
        <v>126</v>
      </c>
      <c r="G146" s="61" t="s">
        <v>288</v>
      </c>
      <c r="H146" s="62">
        <v>0</v>
      </c>
      <c r="I146" s="62">
        <v>0</v>
      </c>
      <c r="J146" s="62">
        <v>7350</v>
      </c>
      <c r="K146" s="62">
        <v>5140</v>
      </c>
      <c r="L146" s="62">
        <v>0</v>
      </c>
      <c r="M146" s="62">
        <v>0</v>
      </c>
      <c r="N146" s="62">
        <v>21000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14204</v>
      </c>
      <c r="X146" s="62">
        <v>10160</v>
      </c>
      <c r="Y146" s="62">
        <v>2770</v>
      </c>
      <c r="Z146" s="62">
        <v>0</v>
      </c>
      <c r="AA146" s="62">
        <v>0</v>
      </c>
      <c r="AB146" s="62">
        <v>0</v>
      </c>
      <c r="AC146" s="62">
        <v>35</v>
      </c>
      <c r="AD146" s="62">
        <v>0</v>
      </c>
      <c r="AE146" s="62">
        <v>26</v>
      </c>
      <c r="AF146" s="62">
        <v>26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3471</v>
      </c>
      <c r="AP146" s="62">
        <v>176360</v>
      </c>
      <c r="AQ146" s="62">
        <v>4710</v>
      </c>
      <c r="AR146" s="63">
        <f t="shared" si="15"/>
        <v>68805</v>
      </c>
      <c r="AS146" s="63">
        <f t="shared" si="16"/>
        <v>176360</v>
      </c>
      <c r="AT146" s="63">
        <f t="shared" si="17"/>
        <v>61</v>
      </c>
      <c r="AU146" s="63">
        <v>0</v>
      </c>
      <c r="AV146" s="63">
        <f t="shared" si="18"/>
        <v>245226</v>
      </c>
      <c r="AW146" s="64">
        <f t="shared" si="19"/>
        <v>28.057791588167653</v>
      </c>
      <c r="AX146" s="65">
        <f t="shared" si="14"/>
        <v>313.18773946360153</v>
      </c>
    </row>
    <row r="147" spans="1:50" ht="12.75">
      <c r="A147" s="58" t="s">
        <v>128</v>
      </c>
      <c r="B147" s="59" t="s">
        <v>320</v>
      </c>
      <c r="C147" s="60">
        <v>10339</v>
      </c>
      <c r="D147" s="61" t="s">
        <v>67</v>
      </c>
      <c r="E147" s="61" t="s">
        <v>143</v>
      </c>
      <c r="F147" s="61" t="s">
        <v>128</v>
      </c>
      <c r="G147" s="61" t="s">
        <v>288</v>
      </c>
      <c r="H147" s="62">
        <v>0</v>
      </c>
      <c r="I147" s="62">
        <v>0</v>
      </c>
      <c r="J147" s="62">
        <v>194190</v>
      </c>
      <c r="K147" s="62">
        <v>0</v>
      </c>
      <c r="L147" s="62">
        <v>0</v>
      </c>
      <c r="M147" s="62">
        <v>0</v>
      </c>
      <c r="N147" s="62">
        <v>290270</v>
      </c>
      <c r="O147" s="62">
        <v>13850</v>
      </c>
      <c r="P147" s="62">
        <v>0</v>
      </c>
      <c r="Q147" s="62">
        <v>160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350310</v>
      </c>
      <c r="X147" s="62">
        <v>1280310</v>
      </c>
      <c r="Y147" s="62">
        <v>18150</v>
      </c>
      <c r="Z147" s="62">
        <v>269</v>
      </c>
      <c r="AA147" s="66">
        <v>13060</v>
      </c>
      <c r="AB147" s="62">
        <v>7600</v>
      </c>
      <c r="AC147" s="62">
        <v>1175</v>
      </c>
      <c r="AD147" s="62">
        <v>0</v>
      </c>
      <c r="AE147" s="62">
        <v>4164</v>
      </c>
      <c r="AF147" s="62">
        <v>0</v>
      </c>
      <c r="AG147" s="62">
        <v>4164</v>
      </c>
      <c r="AH147" s="62">
        <v>18240</v>
      </c>
      <c r="AI147" s="62">
        <v>12940</v>
      </c>
      <c r="AJ147" s="62">
        <v>26680</v>
      </c>
      <c r="AK147" s="62">
        <v>29170</v>
      </c>
      <c r="AL147" s="62">
        <v>0</v>
      </c>
      <c r="AM147" s="62">
        <v>174470</v>
      </c>
      <c r="AN147" s="62">
        <v>67520</v>
      </c>
      <c r="AO147" s="62">
        <v>325780</v>
      </c>
      <c r="AP147" s="62">
        <v>916080</v>
      </c>
      <c r="AQ147" s="62">
        <v>342790</v>
      </c>
      <c r="AR147" s="63">
        <f t="shared" si="15"/>
        <v>3102403</v>
      </c>
      <c r="AS147" s="63">
        <f t="shared" si="16"/>
        <v>916080</v>
      </c>
      <c r="AT147" s="63">
        <f t="shared" si="17"/>
        <v>1175</v>
      </c>
      <c r="AU147" s="63">
        <v>0</v>
      </c>
      <c r="AV147" s="63">
        <f t="shared" si="18"/>
        <v>4019658</v>
      </c>
      <c r="AW147" s="64">
        <f t="shared" si="19"/>
        <v>77.18077010531742</v>
      </c>
      <c r="AX147" s="65">
        <f t="shared" si="14"/>
        <v>388.78595608859655</v>
      </c>
    </row>
    <row r="148" spans="1:50" ht="12.75">
      <c r="A148" s="58" t="s">
        <v>130</v>
      </c>
      <c r="B148" s="59" t="s">
        <v>321</v>
      </c>
      <c r="C148" s="60">
        <v>930</v>
      </c>
      <c r="D148" s="61" t="s">
        <v>67</v>
      </c>
      <c r="E148" s="61" t="s">
        <v>143</v>
      </c>
      <c r="F148" s="61" t="s">
        <v>130</v>
      </c>
      <c r="G148" s="61" t="s">
        <v>288</v>
      </c>
      <c r="H148" s="62">
        <v>0</v>
      </c>
      <c r="I148" s="62">
        <v>0</v>
      </c>
      <c r="J148" s="62">
        <v>35340</v>
      </c>
      <c r="K148" s="62">
        <v>8340</v>
      </c>
      <c r="L148" s="62">
        <v>0</v>
      </c>
      <c r="M148" s="62">
        <v>0</v>
      </c>
      <c r="N148" s="62">
        <v>26650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24500</v>
      </c>
      <c r="X148" s="62">
        <v>4400</v>
      </c>
      <c r="Y148" s="62">
        <v>4450</v>
      </c>
      <c r="Z148" s="62"/>
      <c r="AA148" s="66">
        <v>2070</v>
      </c>
      <c r="AB148" s="62">
        <v>950</v>
      </c>
      <c r="AC148" s="62">
        <v>60</v>
      </c>
      <c r="AD148" s="62">
        <v>0</v>
      </c>
      <c r="AE148" s="62">
        <v>135</v>
      </c>
      <c r="AF148" s="62">
        <v>135</v>
      </c>
      <c r="AG148" s="62">
        <v>0</v>
      </c>
      <c r="AH148" s="62">
        <v>1000</v>
      </c>
      <c r="AI148" s="62">
        <v>1430</v>
      </c>
      <c r="AJ148" s="62">
        <v>1510</v>
      </c>
      <c r="AK148" s="62">
        <v>5850</v>
      </c>
      <c r="AL148" s="62">
        <v>0</v>
      </c>
      <c r="AM148" s="62">
        <v>0</v>
      </c>
      <c r="AN148" s="62">
        <v>0</v>
      </c>
      <c r="AO148" s="62">
        <v>0</v>
      </c>
      <c r="AP148" s="62">
        <v>528380</v>
      </c>
      <c r="AQ148" s="62">
        <v>23480</v>
      </c>
      <c r="AR148" s="63">
        <f t="shared" si="15"/>
        <v>139970</v>
      </c>
      <c r="AS148" s="63">
        <f t="shared" si="16"/>
        <v>528380</v>
      </c>
      <c r="AT148" s="63">
        <f t="shared" si="17"/>
        <v>195</v>
      </c>
      <c r="AU148" s="63">
        <v>0</v>
      </c>
      <c r="AV148" s="63">
        <f t="shared" si="18"/>
        <v>668545</v>
      </c>
      <c r="AW148" s="64">
        <f t="shared" si="19"/>
        <v>20.936511379189135</v>
      </c>
      <c r="AX148" s="65">
        <f t="shared" si="14"/>
        <v>718.8655913978495</v>
      </c>
    </row>
    <row r="149" spans="1:50" ht="12.75">
      <c r="A149" s="58" t="s">
        <v>132</v>
      </c>
      <c r="B149" s="59" t="s">
        <v>322</v>
      </c>
      <c r="C149" s="60">
        <v>1176</v>
      </c>
      <c r="D149" s="61" t="s">
        <v>67</v>
      </c>
      <c r="E149" s="61" t="s">
        <v>143</v>
      </c>
      <c r="F149" s="61" t="s">
        <v>132</v>
      </c>
      <c r="G149" s="61" t="s">
        <v>288</v>
      </c>
      <c r="H149" s="62">
        <v>0</v>
      </c>
      <c r="I149" s="62">
        <v>0</v>
      </c>
      <c r="J149" s="62">
        <v>0</v>
      </c>
      <c r="K149" s="62">
        <v>5140</v>
      </c>
      <c r="L149" s="62">
        <v>0</v>
      </c>
      <c r="M149" s="62">
        <v>0</v>
      </c>
      <c r="N149" s="62">
        <v>18170</v>
      </c>
      <c r="O149" s="62">
        <v>0</v>
      </c>
      <c r="P149" s="62">
        <v>0</v>
      </c>
      <c r="Q149" s="62">
        <v>11</v>
      </c>
      <c r="R149" s="62">
        <v>0</v>
      </c>
      <c r="S149" s="62">
        <v>30</v>
      </c>
      <c r="T149" s="62">
        <v>0</v>
      </c>
      <c r="U149" s="62">
        <v>0</v>
      </c>
      <c r="V149" s="62">
        <v>0</v>
      </c>
      <c r="W149" s="62">
        <v>17701</v>
      </c>
      <c r="X149" s="62">
        <v>12030</v>
      </c>
      <c r="Y149" s="62">
        <v>2460</v>
      </c>
      <c r="Z149" s="62">
        <v>0</v>
      </c>
      <c r="AA149" s="62">
        <v>0</v>
      </c>
      <c r="AB149" s="62">
        <v>0</v>
      </c>
      <c r="AC149" s="62">
        <v>60</v>
      </c>
      <c r="AD149" s="62">
        <v>0</v>
      </c>
      <c r="AE149" s="62">
        <v>46</v>
      </c>
      <c r="AF149" s="62">
        <v>46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27040</v>
      </c>
      <c r="AN149" s="62">
        <v>0</v>
      </c>
      <c r="AO149" s="62">
        <v>3965</v>
      </c>
      <c r="AP149" s="62">
        <v>327375</v>
      </c>
      <c r="AQ149" s="62">
        <v>2530</v>
      </c>
      <c r="AR149" s="63">
        <f t="shared" si="15"/>
        <v>89077</v>
      </c>
      <c r="AS149" s="63">
        <f t="shared" si="16"/>
        <v>327375</v>
      </c>
      <c r="AT149" s="63">
        <f t="shared" si="17"/>
        <v>106</v>
      </c>
      <c r="AU149" s="63">
        <v>0</v>
      </c>
      <c r="AV149" s="63">
        <f t="shared" si="18"/>
        <v>416558</v>
      </c>
      <c r="AW149" s="64">
        <f t="shared" si="19"/>
        <v>21.384056962055702</v>
      </c>
      <c r="AX149" s="65">
        <f t="shared" si="14"/>
        <v>354.21598639455783</v>
      </c>
    </row>
    <row r="150" spans="1:50" ht="12.75">
      <c r="A150" s="58" t="s">
        <v>134</v>
      </c>
      <c r="B150" s="59" t="s">
        <v>323</v>
      </c>
      <c r="C150" s="60">
        <v>2070</v>
      </c>
      <c r="D150" s="61" t="s">
        <v>67</v>
      </c>
      <c r="E150" s="61" t="s">
        <v>143</v>
      </c>
      <c r="F150" s="61" t="s">
        <v>134</v>
      </c>
      <c r="G150" s="61" t="s">
        <v>288</v>
      </c>
      <c r="H150" s="62">
        <v>0</v>
      </c>
      <c r="I150" s="62">
        <v>0</v>
      </c>
      <c r="J150" s="62">
        <v>23550</v>
      </c>
      <c r="K150" s="62">
        <v>0</v>
      </c>
      <c r="L150" s="62">
        <v>0</v>
      </c>
      <c r="M150" s="62">
        <v>0</v>
      </c>
      <c r="N150" s="62">
        <v>62160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59260</v>
      </c>
      <c r="X150" s="62">
        <v>258490</v>
      </c>
      <c r="Y150" s="62">
        <v>4300</v>
      </c>
      <c r="Z150" s="62">
        <v>0</v>
      </c>
      <c r="AA150" s="62">
        <v>0</v>
      </c>
      <c r="AB150" s="62">
        <v>1365</v>
      </c>
      <c r="AC150" s="62">
        <v>157</v>
      </c>
      <c r="AD150" s="62">
        <v>0</v>
      </c>
      <c r="AE150" s="62">
        <v>100</v>
      </c>
      <c r="AF150" s="62">
        <v>100</v>
      </c>
      <c r="AG150" s="62">
        <v>0</v>
      </c>
      <c r="AH150" s="62">
        <v>0</v>
      </c>
      <c r="AI150" s="62">
        <v>0</v>
      </c>
      <c r="AJ150" s="62">
        <v>0</v>
      </c>
      <c r="AK150" s="62">
        <v>3240</v>
      </c>
      <c r="AL150" s="62">
        <v>0</v>
      </c>
      <c r="AM150" s="62">
        <v>14870</v>
      </c>
      <c r="AN150" s="62">
        <v>0</v>
      </c>
      <c r="AO150" s="62">
        <v>45080</v>
      </c>
      <c r="AP150" s="62">
        <v>139610</v>
      </c>
      <c r="AQ150" s="62">
        <v>24920</v>
      </c>
      <c r="AR150" s="63">
        <f t="shared" si="15"/>
        <v>497235</v>
      </c>
      <c r="AS150" s="63">
        <f t="shared" si="16"/>
        <v>139610</v>
      </c>
      <c r="AT150" s="63">
        <f t="shared" si="17"/>
        <v>257</v>
      </c>
      <c r="AU150" s="63">
        <v>0</v>
      </c>
      <c r="AV150" s="63">
        <f t="shared" si="18"/>
        <v>637102</v>
      </c>
      <c r="AW150" s="64">
        <f t="shared" si="19"/>
        <v>78.04637248038776</v>
      </c>
      <c r="AX150" s="65">
        <f t="shared" si="14"/>
        <v>307.77874396135263</v>
      </c>
    </row>
    <row r="151" spans="1:50" ht="12.75">
      <c r="A151" s="58" t="s">
        <v>136</v>
      </c>
      <c r="B151" s="59" t="s">
        <v>324</v>
      </c>
      <c r="C151" s="60">
        <v>877</v>
      </c>
      <c r="D151" s="61" t="s">
        <v>67</v>
      </c>
      <c r="E151" s="61" t="s">
        <v>143</v>
      </c>
      <c r="F151" s="61" t="s">
        <v>136</v>
      </c>
      <c r="G151" s="61" t="s">
        <v>288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39680</v>
      </c>
      <c r="O151" s="62">
        <v>2360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30240</v>
      </c>
      <c r="X151" s="62">
        <v>130610</v>
      </c>
      <c r="Y151" s="62">
        <v>4590</v>
      </c>
      <c r="Z151" s="62"/>
      <c r="AA151" s="66">
        <v>2960</v>
      </c>
      <c r="AB151" s="62">
        <v>490</v>
      </c>
      <c r="AC151" s="62">
        <v>75</v>
      </c>
      <c r="AD151" s="62">
        <v>0</v>
      </c>
      <c r="AE151" s="62">
        <v>62</v>
      </c>
      <c r="AF151" s="62">
        <v>0</v>
      </c>
      <c r="AG151" s="62">
        <v>62</v>
      </c>
      <c r="AH151" s="62">
        <v>4970</v>
      </c>
      <c r="AI151" s="62">
        <v>7760</v>
      </c>
      <c r="AJ151" s="62">
        <v>16080</v>
      </c>
      <c r="AK151" s="62">
        <v>9700</v>
      </c>
      <c r="AL151" s="62">
        <v>0</v>
      </c>
      <c r="AM151" s="62">
        <v>6020</v>
      </c>
      <c r="AN151" s="62">
        <v>0</v>
      </c>
      <c r="AO151" s="62">
        <v>18360</v>
      </c>
      <c r="AP151" s="62">
        <v>69700</v>
      </c>
      <c r="AQ151" s="62">
        <v>21760</v>
      </c>
      <c r="AR151" s="63">
        <f t="shared" si="15"/>
        <v>295642</v>
      </c>
      <c r="AS151" s="63">
        <f t="shared" si="16"/>
        <v>69700</v>
      </c>
      <c r="AT151" s="63">
        <f t="shared" si="17"/>
        <v>75</v>
      </c>
      <c r="AU151" s="63">
        <v>0</v>
      </c>
      <c r="AV151" s="63">
        <f t="shared" si="18"/>
        <v>365417</v>
      </c>
      <c r="AW151" s="64">
        <f t="shared" si="19"/>
        <v>80.90537659714792</v>
      </c>
      <c r="AX151" s="65">
        <f t="shared" si="14"/>
        <v>416.66704675028507</v>
      </c>
    </row>
    <row r="152" spans="1:50" ht="12.75">
      <c r="A152" s="58" t="s">
        <v>138</v>
      </c>
      <c r="B152" s="59" t="s">
        <v>325</v>
      </c>
      <c r="C152" s="60">
        <v>1501</v>
      </c>
      <c r="D152" s="61" t="s">
        <v>67</v>
      </c>
      <c r="E152" s="61" t="s">
        <v>143</v>
      </c>
      <c r="F152" s="61" t="s">
        <v>138</v>
      </c>
      <c r="G152" s="61" t="s">
        <v>288</v>
      </c>
      <c r="H152" s="62">
        <v>0</v>
      </c>
      <c r="I152" s="62">
        <v>0</v>
      </c>
      <c r="J152" s="62">
        <v>0</v>
      </c>
      <c r="K152" s="62">
        <v>14710</v>
      </c>
      <c r="L152" s="62">
        <v>0</v>
      </c>
      <c r="M152" s="62">
        <v>0</v>
      </c>
      <c r="N152" s="62">
        <v>17840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21120</v>
      </c>
      <c r="X152" s="62"/>
      <c r="Y152" s="62">
        <v>5330</v>
      </c>
      <c r="Z152" s="62">
        <v>1</v>
      </c>
      <c r="AA152" s="66">
        <v>590</v>
      </c>
      <c r="AB152" s="62">
        <v>0</v>
      </c>
      <c r="AC152" s="62">
        <v>75</v>
      </c>
      <c r="AD152" s="62">
        <v>0</v>
      </c>
      <c r="AE152" s="62">
        <v>95</v>
      </c>
      <c r="AF152" s="62">
        <v>95</v>
      </c>
      <c r="AG152" s="62">
        <v>0</v>
      </c>
      <c r="AH152" s="62">
        <v>1155</v>
      </c>
      <c r="AI152" s="62">
        <v>700</v>
      </c>
      <c r="AJ152" s="62">
        <v>1270</v>
      </c>
      <c r="AK152" s="62">
        <v>180</v>
      </c>
      <c r="AL152" s="62">
        <v>0</v>
      </c>
      <c r="AM152" s="62">
        <v>0</v>
      </c>
      <c r="AN152" s="62">
        <v>0</v>
      </c>
      <c r="AO152" s="62">
        <v>0</v>
      </c>
      <c r="AP152" s="62">
        <v>703480</v>
      </c>
      <c r="AQ152" s="62">
        <v>28480</v>
      </c>
      <c r="AR152" s="63">
        <f t="shared" si="15"/>
        <v>91376</v>
      </c>
      <c r="AS152" s="63">
        <f t="shared" si="16"/>
        <v>703480</v>
      </c>
      <c r="AT152" s="63">
        <f t="shared" si="17"/>
        <v>170</v>
      </c>
      <c r="AU152" s="63">
        <v>0</v>
      </c>
      <c r="AV152" s="63">
        <f t="shared" si="18"/>
        <v>795026</v>
      </c>
      <c r="AW152" s="64">
        <f t="shared" si="19"/>
        <v>11.493460591225947</v>
      </c>
      <c r="AX152" s="65">
        <f t="shared" si="14"/>
        <v>529.6642238507661</v>
      </c>
    </row>
    <row r="153" spans="1:50" ht="12.75">
      <c r="A153" s="58" t="s">
        <v>266</v>
      </c>
      <c r="B153" s="59" t="s">
        <v>326</v>
      </c>
      <c r="C153" s="60">
        <v>1307</v>
      </c>
      <c r="D153" s="61" t="s">
        <v>67</v>
      </c>
      <c r="E153" s="61" t="s">
        <v>143</v>
      </c>
      <c r="F153" s="61" t="s">
        <v>266</v>
      </c>
      <c r="G153" s="61" t="s">
        <v>288</v>
      </c>
      <c r="H153" s="62">
        <v>0</v>
      </c>
      <c r="I153" s="62">
        <v>0</v>
      </c>
      <c r="J153" s="62">
        <v>5160</v>
      </c>
      <c r="K153" s="62">
        <v>12350</v>
      </c>
      <c r="L153" s="62">
        <v>0</v>
      </c>
      <c r="M153" s="62">
        <v>0</v>
      </c>
      <c r="N153" s="62">
        <v>20280</v>
      </c>
      <c r="O153" s="62">
        <v>0</v>
      </c>
      <c r="P153" s="62">
        <v>0</v>
      </c>
      <c r="Q153" s="62">
        <v>0</v>
      </c>
      <c r="R153" s="62">
        <v>0</v>
      </c>
      <c r="S153" s="62">
        <v>5</v>
      </c>
      <c r="T153" s="62">
        <v>2350</v>
      </c>
      <c r="U153" s="62">
        <v>0</v>
      </c>
      <c r="V153" s="62">
        <v>0</v>
      </c>
      <c r="W153" s="62">
        <v>30690</v>
      </c>
      <c r="X153" s="62">
        <v>38120</v>
      </c>
      <c r="Y153" s="62">
        <v>3730</v>
      </c>
      <c r="Z153" s="62">
        <v>0</v>
      </c>
      <c r="AA153" s="62">
        <v>0</v>
      </c>
      <c r="AB153" s="62">
        <v>0</v>
      </c>
      <c r="AC153" s="62">
        <v>65</v>
      </c>
      <c r="AD153" s="62">
        <v>0</v>
      </c>
      <c r="AE153" s="62">
        <v>45</v>
      </c>
      <c r="AF153" s="62">
        <v>45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0</v>
      </c>
      <c r="AO153" s="62">
        <v>5360</v>
      </c>
      <c r="AP153" s="62">
        <v>378875</v>
      </c>
      <c r="AQ153" s="62">
        <v>11440</v>
      </c>
      <c r="AR153" s="63">
        <f t="shared" si="15"/>
        <v>129485</v>
      </c>
      <c r="AS153" s="63">
        <f t="shared" si="16"/>
        <v>378875</v>
      </c>
      <c r="AT153" s="63">
        <f t="shared" si="17"/>
        <v>110</v>
      </c>
      <c r="AU153" s="63">
        <v>0</v>
      </c>
      <c r="AV153" s="63">
        <f t="shared" si="18"/>
        <v>508470</v>
      </c>
      <c r="AW153" s="64">
        <f t="shared" si="19"/>
        <v>25.465612523846048</v>
      </c>
      <c r="AX153" s="65">
        <f t="shared" si="14"/>
        <v>389.03596021423107</v>
      </c>
    </row>
    <row r="154" spans="1:50" ht="12.75">
      <c r="A154" s="58" t="s">
        <v>140</v>
      </c>
      <c r="B154" s="59" t="s">
        <v>327</v>
      </c>
      <c r="C154" s="60">
        <v>314</v>
      </c>
      <c r="D154" s="61" t="s">
        <v>67</v>
      </c>
      <c r="E154" s="61" t="s">
        <v>143</v>
      </c>
      <c r="F154" s="61" t="s">
        <v>140</v>
      </c>
      <c r="G154" s="61" t="s">
        <v>288</v>
      </c>
      <c r="H154" s="62">
        <v>0</v>
      </c>
      <c r="I154" s="62">
        <v>0</v>
      </c>
      <c r="J154" s="62">
        <v>0</v>
      </c>
      <c r="K154" s="62">
        <v>2970</v>
      </c>
      <c r="L154" s="62">
        <v>0</v>
      </c>
      <c r="M154" s="62">
        <v>0</v>
      </c>
      <c r="N154" s="62">
        <v>10920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4480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10</v>
      </c>
      <c r="AD154" s="62">
        <v>0</v>
      </c>
      <c r="AE154" s="62">
        <v>5</v>
      </c>
      <c r="AF154" s="62">
        <v>5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  <c r="AM154" s="62">
        <v>0</v>
      </c>
      <c r="AN154" s="62">
        <v>0</v>
      </c>
      <c r="AO154" s="62">
        <v>0</v>
      </c>
      <c r="AP154" s="62">
        <v>81865</v>
      </c>
      <c r="AQ154" s="62">
        <v>0</v>
      </c>
      <c r="AR154" s="63">
        <f t="shared" si="15"/>
        <v>18370</v>
      </c>
      <c r="AS154" s="63">
        <f t="shared" si="16"/>
        <v>81865</v>
      </c>
      <c r="AT154" s="63">
        <f t="shared" si="17"/>
        <v>15</v>
      </c>
      <c r="AU154" s="63">
        <v>0</v>
      </c>
      <c r="AV154" s="63">
        <f t="shared" si="18"/>
        <v>100250</v>
      </c>
      <c r="AW154" s="64">
        <f t="shared" si="19"/>
        <v>18.32418952618454</v>
      </c>
      <c r="AX154" s="65">
        <f t="shared" si="14"/>
        <v>319.26751592356686</v>
      </c>
    </row>
    <row r="155" spans="1:50" ht="12.75">
      <c r="A155" s="58" t="s">
        <v>68</v>
      </c>
      <c r="B155" s="59" t="s">
        <v>328</v>
      </c>
      <c r="C155" s="60">
        <v>6617</v>
      </c>
      <c r="D155" s="61" t="s">
        <v>67</v>
      </c>
      <c r="E155" s="61" t="s">
        <v>143</v>
      </c>
      <c r="F155" s="61" t="s">
        <v>68</v>
      </c>
      <c r="G155" s="61" t="s">
        <v>288</v>
      </c>
      <c r="H155" s="66">
        <v>25</v>
      </c>
      <c r="I155" s="62">
        <v>0</v>
      </c>
      <c r="J155" s="62">
        <v>38420</v>
      </c>
      <c r="K155" s="62">
        <v>0</v>
      </c>
      <c r="L155" s="62">
        <v>0</v>
      </c>
      <c r="M155" s="62">
        <v>0</v>
      </c>
      <c r="N155" s="62">
        <v>160950</v>
      </c>
      <c r="O155" s="62">
        <v>17210</v>
      </c>
      <c r="P155" s="62">
        <v>0</v>
      </c>
      <c r="Q155" s="62">
        <v>0</v>
      </c>
      <c r="R155" s="66">
        <v>4280</v>
      </c>
      <c r="S155" s="62">
        <v>0</v>
      </c>
      <c r="T155" s="62">
        <v>8940</v>
      </c>
      <c r="U155" s="62">
        <v>0</v>
      </c>
      <c r="V155" s="66">
        <v>63</v>
      </c>
      <c r="W155" s="62">
        <v>219460</v>
      </c>
      <c r="X155" s="62">
        <v>855390</v>
      </c>
      <c r="Y155" s="62">
        <v>14090</v>
      </c>
      <c r="Z155" s="62">
        <v>79</v>
      </c>
      <c r="AA155" s="66">
        <v>14260</v>
      </c>
      <c r="AB155" s="62">
        <v>1920</v>
      </c>
      <c r="AC155" s="62"/>
      <c r="AD155" s="66">
        <v>301</v>
      </c>
      <c r="AE155" s="62">
        <v>0</v>
      </c>
      <c r="AF155" s="62">
        <v>0</v>
      </c>
      <c r="AG155" s="62">
        <v>0</v>
      </c>
      <c r="AH155" s="62">
        <v>17570</v>
      </c>
      <c r="AI155" s="62">
        <v>35030</v>
      </c>
      <c r="AJ155" s="62">
        <v>3410</v>
      </c>
      <c r="AK155" s="62">
        <v>25040</v>
      </c>
      <c r="AL155" s="66">
        <v>147530</v>
      </c>
      <c r="AM155" s="62">
        <v>122560</v>
      </c>
      <c r="AN155" s="62">
        <v>83860</v>
      </c>
      <c r="AO155" s="62">
        <v>0</v>
      </c>
      <c r="AP155" s="62">
        <v>368800</v>
      </c>
      <c r="AQ155" s="62">
        <v>170860</v>
      </c>
      <c r="AR155" s="63">
        <f t="shared" si="15"/>
        <v>1857024</v>
      </c>
      <c r="AS155" s="63">
        <f t="shared" si="16"/>
        <v>368800</v>
      </c>
      <c r="AT155" s="63">
        <f t="shared" si="17"/>
        <v>364</v>
      </c>
      <c r="AU155" s="63">
        <v>0</v>
      </c>
      <c r="AV155" s="63">
        <f t="shared" si="18"/>
        <v>2226188</v>
      </c>
      <c r="AW155" s="64">
        <f t="shared" si="19"/>
        <v>83.4172136405371</v>
      </c>
      <c r="AX155" s="65">
        <f t="shared" si="14"/>
        <v>336.4346380534986</v>
      </c>
    </row>
    <row r="156" spans="1:50" ht="12.75">
      <c r="A156" s="58" t="s">
        <v>224</v>
      </c>
      <c r="B156" s="59" t="s">
        <v>329</v>
      </c>
      <c r="C156" s="60">
        <v>12264</v>
      </c>
      <c r="D156" s="61" t="s">
        <v>67</v>
      </c>
      <c r="E156" s="61" t="s">
        <v>143</v>
      </c>
      <c r="F156" s="61" t="s">
        <v>224</v>
      </c>
      <c r="G156" s="61" t="s">
        <v>288</v>
      </c>
      <c r="H156" s="62">
        <v>0</v>
      </c>
      <c r="I156" s="62">
        <v>0</v>
      </c>
      <c r="J156" s="62">
        <v>316270</v>
      </c>
      <c r="K156" s="62">
        <v>920</v>
      </c>
      <c r="L156" s="62">
        <v>0</v>
      </c>
      <c r="M156" s="62">
        <v>0</v>
      </c>
      <c r="N156" s="62">
        <v>554960</v>
      </c>
      <c r="O156" s="62">
        <v>0</v>
      </c>
      <c r="P156" s="62">
        <v>0</v>
      </c>
      <c r="Q156" s="62">
        <v>50</v>
      </c>
      <c r="R156" s="62">
        <v>0</v>
      </c>
      <c r="S156" s="62">
        <v>135</v>
      </c>
      <c r="T156" s="62">
        <v>0</v>
      </c>
      <c r="U156" s="62">
        <v>0</v>
      </c>
      <c r="V156" s="62">
        <v>0</v>
      </c>
      <c r="W156" s="62">
        <v>499290</v>
      </c>
      <c r="X156" s="62">
        <v>1905020</v>
      </c>
      <c r="Y156" s="62">
        <v>29720</v>
      </c>
      <c r="Z156" s="62">
        <v>0</v>
      </c>
      <c r="AA156" s="66">
        <v>12680</v>
      </c>
      <c r="AB156" s="62">
        <v>3830</v>
      </c>
      <c r="AC156" s="62">
        <v>786</v>
      </c>
      <c r="AD156" s="62">
        <v>0</v>
      </c>
      <c r="AE156" s="62">
        <v>3739</v>
      </c>
      <c r="AF156" s="62">
        <v>0</v>
      </c>
      <c r="AG156" s="62">
        <v>3739</v>
      </c>
      <c r="AH156" s="62">
        <v>15460</v>
      </c>
      <c r="AI156" s="62">
        <v>17400</v>
      </c>
      <c r="AJ156" s="62">
        <v>157300</v>
      </c>
      <c r="AK156" s="62">
        <v>39570</v>
      </c>
      <c r="AL156" s="62">
        <v>0</v>
      </c>
      <c r="AM156" s="62">
        <v>475200</v>
      </c>
      <c r="AN156" s="62">
        <v>891030</v>
      </c>
      <c r="AO156" s="62">
        <v>430670</v>
      </c>
      <c r="AP156" s="62">
        <v>2943920</v>
      </c>
      <c r="AQ156" s="62">
        <v>173170</v>
      </c>
      <c r="AR156" s="63">
        <f t="shared" si="15"/>
        <v>4635384</v>
      </c>
      <c r="AS156" s="63">
        <f t="shared" si="16"/>
        <v>2943920</v>
      </c>
      <c r="AT156" s="63">
        <f t="shared" si="17"/>
        <v>786</v>
      </c>
      <c r="AU156" s="63">
        <v>0</v>
      </c>
      <c r="AV156" s="63">
        <f t="shared" si="18"/>
        <v>7580090</v>
      </c>
      <c r="AW156" s="64">
        <f t="shared" si="19"/>
        <v>61.15209713868832</v>
      </c>
      <c r="AX156" s="65">
        <f t="shared" si="14"/>
        <v>618.0764840182649</v>
      </c>
    </row>
    <row r="157" spans="1:50" ht="12.75">
      <c r="A157" s="58" t="s">
        <v>143</v>
      </c>
      <c r="B157" s="59" t="s">
        <v>330</v>
      </c>
      <c r="C157" s="60">
        <v>16081</v>
      </c>
      <c r="D157" s="61" t="s">
        <v>67</v>
      </c>
      <c r="E157" s="61" t="s">
        <v>143</v>
      </c>
      <c r="F157" s="61" t="s">
        <v>143</v>
      </c>
      <c r="G157" s="61" t="s">
        <v>288</v>
      </c>
      <c r="H157" s="62">
        <v>0</v>
      </c>
      <c r="I157" s="62">
        <v>0</v>
      </c>
      <c r="J157" s="62">
        <v>546820</v>
      </c>
      <c r="K157" s="62">
        <v>124130</v>
      </c>
      <c r="L157" s="62">
        <v>0</v>
      </c>
      <c r="M157" s="62">
        <v>0</v>
      </c>
      <c r="N157" s="62">
        <v>624330</v>
      </c>
      <c r="O157" s="62">
        <v>56530</v>
      </c>
      <c r="P157" s="62">
        <v>0</v>
      </c>
      <c r="Q157" s="62">
        <v>287</v>
      </c>
      <c r="R157" s="62">
        <v>0</v>
      </c>
      <c r="S157" s="62">
        <v>10</v>
      </c>
      <c r="T157" s="62">
        <v>0</v>
      </c>
      <c r="U157" s="62">
        <v>0</v>
      </c>
      <c r="V157" s="62">
        <v>0</v>
      </c>
      <c r="W157" s="62">
        <v>482270</v>
      </c>
      <c r="X157" s="62">
        <v>2145990</v>
      </c>
      <c r="Y157" s="62">
        <v>22500</v>
      </c>
      <c r="Z157" s="62">
        <v>0</v>
      </c>
      <c r="AA157" s="66">
        <v>5680</v>
      </c>
      <c r="AB157" s="62">
        <v>8545</v>
      </c>
      <c r="AC157" s="62">
        <v>1249</v>
      </c>
      <c r="AD157" s="62">
        <v>0</v>
      </c>
      <c r="AE157" s="62">
        <v>9096</v>
      </c>
      <c r="AF157" s="62">
        <v>0</v>
      </c>
      <c r="AG157" s="62">
        <v>9096</v>
      </c>
      <c r="AH157" s="62">
        <v>9990</v>
      </c>
      <c r="AI157" s="62"/>
      <c r="AJ157" s="62">
        <v>187700</v>
      </c>
      <c r="AK157" s="62">
        <v>128010</v>
      </c>
      <c r="AL157" s="62">
        <v>0</v>
      </c>
      <c r="AM157" s="62">
        <v>1190900</v>
      </c>
      <c r="AN157" s="62">
        <v>100160</v>
      </c>
      <c r="AO157" s="62">
        <v>519540</v>
      </c>
      <c r="AP157" s="62">
        <v>2110440</v>
      </c>
      <c r="AQ157" s="62">
        <v>413830</v>
      </c>
      <c r="AR157" s="63">
        <f t="shared" si="15"/>
        <v>6476158</v>
      </c>
      <c r="AS157" s="63">
        <f t="shared" si="16"/>
        <v>2110440</v>
      </c>
      <c r="AT157" s="63">
        <f t="shared" si="17"/>
        <v>1249</v>
      </c>
      <c r="AU157" s="63">
        <v>0</v>
      </c>
      <c r="AV157" s="63">
        <f t="shared" si="18"/>
        <v>8587847</v>
      </c>
      <c r="AW157" s="64">
        <f t="shared" si="19"/>
        <v>75.41072867273951</v>
      </c>
      <c r="AX157" s="65">
        <f t="shared" si="14"/>
        <v>534.0368758161806</v>
      </c>
    </row>
    <row r="158" spans="1:50" ht="12.75">
      <c r="A158" s="58" t="s">
        <v>145</v>
      </c>
      <c r="B158" s="59" t="s">
        <v>331</v>
      </c>
      <c r="C158" s="60">
        <v>21830</v>
      </c>
      <c r="D158" s="61" t="s">
        <v>67</v>
      </c>
      <c r="E158" s="61" t="s">
        <v>143</v>
      </c>
      <c r="F158" s="61" t="s">
        <v>145</v>
      </c>
      <c r="G158" s="61" t="s">
        <v>288</v>
      </c>
      <c r="H158" s="62">
        <v>0</v>
      </c>
      <c r="I158" s="62">
        <v>0</v>
      </c>
      <c r="J158" s="62">
        <v>762840</v>
      </c>
      <c r="K158" s="62">
        <v>30310</v>
      </c>
      <c r="L158" s="62">
        <v>0</v>
      </c>
      <c r="M158" s="62">
        <v>0</v>
      </c>
      <c r="N158" s="62">
        <v>714200</v>
      </c>
      <c r="O158" s="62">
        <v>15370</v>
      </c>
      <c r="P158" s="62">
        <v>0</v>
      </c>
      <c r="Q158" s="62">
        <v>2020</v>
      </c>
      <c r="R158" s="62">
        <v>0</v>
      </c>
      <c r="S158" s="62">
        <v>100</v>
      </c>
      <c r="T158" s="62">
        <v>0</v>
      </c>
      <c r="U158" s="66">
        <v>21780</v>
      </c>
      <c r="V158" s="62">
        <v>0</v>
      </c>
      <c r="W158" s="62">
        <v>806850</v>
      </c>
      <c r="X158" s="62">
        <v>2690500</v>
      </c>
      <c r="Y158" s="62">
        <v>26270</v>
      </c>
      <c r="Z158" s="62">
        <v>1111</v>
      </c>
      <c r="AA158" s="66">
        <v>28100</v>
      </c>
      <c r="AB158" s="62">
        <v>6960</v>
      </c>
      <c r="AC158" s="62">
        <v>1402</v>
      </c>
      <c r="AD158" s="62">
        <v>0</v>
      </c>
      <c r="AE158" s="62">
        <v>12700</v>
      </c>
      <c r="AF158" s="62">
        <v>0</v>
      </c>
      <c r="AG158" s="62">
        <v>12700</v>
      </c>
      <c r="AH158" s="62">
        <v>46840</v>
      </c>
      <c r="AI158" s="62">
        <v>68857</v>
      </c>
      <c r="AJ158" s="62">
        <v>256260</v>
      </c>
      <c r="AK158" s="62">
        <v>124830</v>
      </c>
      <c r="AL158" s="62">
        <v>0</v>
      </c>
      <c r="AM158" s="62">
        <v>561630</v>
      </c>
      <c r="AN158" s="62">
        <v>333860</v>
      </c>
      <c r="AO158" s="62">
        <v>639470</v>
      </c>
      <c r="AP158" s="62">
        <v>2177450</v>
      </c>
      <c r="AQ158" s="62">
        <v>215590</v>
      </c>
      <c r="AR158" s="63">
        <f t="shared" si="15"/>
        <v>7032588</v>
      </c>
      <c r="AS158" s="63">
        <f t="shared" si="16"/>
        <v>2177450</v>
      </c>
      <c r="AT158" s="63">
        <f t="shared" si="17"/>
        <v>1402</v>
      </c>
      <c r="AU158" s="63">
        <v>0</v>
      </c>
      <c r="AV158" s="63">
        <f t="shared" si="18"/>
        <v>9211440</v>
      </c>
      <c r="AW158" s="64">
        <f t="shared" si="19"/>
        <v>76.34623902451733</v>
      </c>
      <c r="AX158" s="65">
        <f t="shared" si="14"/>
        <v>421.96243701328444</v>
      </c>
    </row>
    <row r="159" spans="1:50" ht="12.75">
      <c r="A159" s="58" t="s">
        <v>147</v>
      </c>
      <c r="B159" s="59" t="s">
        <v>332</v>
      </c>
      <c r="C159" s="60">
        <v>872</v>
      </c>
      <c r="D159" s="61" t="s">
        <v>67</v>
      </c>
      <c r="E159" s="61" t="s">
        <v>143</v>
      </c>
      <c r="F159" s="61" t="s">
        <v>147</v>
      </c>
      <c r="G159" s="61" t="s">
        <v>288</v>
      </c>
      <c r="H159" s="62">
        <v>0</v>
      </c>
      <c r="I159" s="62">
        <v>0</v>
      </c>
      <c r="J159" s="62">
        <v>19640</v>
      </c>
      <c r="K159" s="62">
        <v>0</v>
      </c>
      <c r="L159" s="62">
        <v>0</v>
      </c>
      <c r="M159" s="62">
        <v>0</v>
      </c>
      <c r="N159" s="62">
        <v>34570</v>
      </c>
      <c r="O159" s="62">
        <v>0</v>
      </c>
      <c r="P159" s="62">
        <v>0</v>
      </c>
      <c r="Q159" s="62">
        <v>20</v>
      </c>
      <c r="R159" s="62">
        <v>0</v>
      </c>
      <c r="S159" s="62">
        <v>0</v>
      </c>
      <c r="T159" s="62">
        <v>0</v>
      </c>
      <c r="U159" s="62">
        <v>0</v>
      </c>
      <c r="V159" s="62">
        <v>0</v>
      </c>
      <c r="W159" s="62"/>
      <c r="X159" s="62">
        <v>91320</v>
      </c>
      <c r="Y159" s="62">
        <v>2500</v>
      </c>
      <c r="Z159" s="62">
        <v>0</v>
      </c>
      <c r="AA159" s="62">
        <v>0</v>
      </c>
      <c r="AB159" s="62">
        <v>0</v>
      </c>
      <c r="AC159" s="62">
        <v>55</v>
      </c>
      <c r="AD159" s="62">
        <v>0</v>
      </c>
      <c r="AE159" s="62">
        <v>100</v>
      </c>
      <c r="AF159" s="62">
        <v>100</v>
      </c>
      <c r="AG159" s="62">
        <v>0</v>
      </c>
      <c r="AH159" s="62">
        <v>0</v>
      </c>
      <c r="AI159" s="62">
        <v>0</v>
      </c>
      <c r="AJ159" s="62">
        <v>0</v>
      </c>
      <c r="AK159" s="62"/>
      <c r="AL159" s="62">
        <v>0</v>
      </c>
      <c r="AM159" s="62">
        <v>0</v>
      </c>
      <c r="AN159" s="62">
        <v>0</v>
      </c>
      <c r="AO159" s="62">
        <v>59280</v>
      </c>
      <c r="AP159" s="62">
        <v>68910</v>
      </c>
      <c r="AQ159" s="62">
        <v>0</v>
      </c>
      <c r="AR159" s="63">
        <f t="shared" si="15"/>
        <v>207330</v>
      </c>
      <c r="AS159" s="63">
        <f t="shared" si="16"/>
        <v>68910</v>
      </c>
      <c r="AT159" s="63">
        <f t="shared" si="17"/>
        <v>155</v>
      </c>
      <c r="AU159" s="63">
        <v>0</v>
      </c>
      <c r="AV159" s="63">
        <f t="shared" si="18"/>
        <v>276395</v>
      </c>
      <c r="AW159" s="64">
        <f t="shared" si="19"/>
        <v>75.01221078528917</v>
      </c>
      <c r="AX159" s="65">
        <f t="shared" si="14"/>
        <v>316.966743119266</v>
      </c>
    </row>
    <row r="160" spans="1:50" ht="12.75">
      <c r="A160" s="58" t="s">
        <v>149</v>
      </c>
      <c r="B160" s="59" t="s">
        <v>333</v>
      </c>
      <c r="C160" s="60">
        <v>3773</v>
      </c>
      <c r="D160" s="61" t="s">
        <v>67</v>
      </c>
      <c r="E160" s="61" t="s">
        <v>143</v>
      </c>
      <c r="F160" s="61" t="s">
        <v>149</v>
      </c>
      <c r="G160" s="61" t="s">
        <v>288</v>
      </c>
      <c r="H160" s="62">
        <v>0</v>
      </c>
      <c r="I160" s="62">
        <v>0</v>
      </c>
      <c r="J160" s="62">
        <v>43950</v>
      </c>
      <c r="K160" s="62">
        <v>0</v>
      </c>
      <c r="L160" s="62">
        <v>0</v>
      </c>
      <c r="M160" s="62">
        <v>0</v>
      </c>
      <c r="N160" s="62">
        <v>125360</v>
      </c>
      <c r="O160" s="62">
        <v>25950</v>
      </c>
      <c r="P160" s="62">
        <v>0</v>
      </c>
      <c r="Q160" s="62">
        <v>34</v>
      </c>
      <c r="R160" s="62">
        <v>0</v>
      </c>
      <c r="S160" s="62">
        <v>100</v>
      </c>
      <c r="T160" s="62">
        <v>0</v>
      </c>
      <c r="U160" s="62">
        <v>0</v>
      </c>
      <c r="V160" s="62">
        <v>0</v>
      </c>
      <c r="W160" s="62"/>
      <c r="X160" s="62">
        <v>323220</v>
      </c>
      <c r="Y160" s="62">
        <v>6560</v>
      </c>
      <c r="Z160" s="62">
        <v>0</v>
      </c>
      <c r="AA160" s="62">
        <v>0</v>
      </c>
      <c r="AB160" s="62">
        <v>885</v>
      </c>
      <c r="AC160" s="62">
        <v>160</v>
      </c>
      <c r="AD160" s="62">
        <v>0</v>
      </c>
      <c r="AE160" s="62">
        <v>4499</v>
      </c>
      <c r="AF160" s="62">
        <v>4499</v>
      </c>
      <c r="AG160" s="62">
        <v>0</v>
      </c>
      <c r="AH160" s="62"/>
      <c r="AI160" s="62"/>
      <c r="AJ160" s="62">
        <v>23510</v>
      </c>
      <c r="AK160" s="62">
        <v>18840</v>
      </c>
      <c r="AL160" s="62">
        <v>0</v>
      </c>
      <c r="AM160" s="62">
        <v>61290</v>
      </c>
      <c r="AN160" s="62">
        <v>41510</v>
      </c>
      <c r="AO160" s="62">
        <v>184110</v>
      </c>
      <c r="AP160" s="62">
        <v>393300</v>
      </c>
      <c r="AQ160" s="62">
        <v>95440</v>
      </c>
      <c r="AR160" s="63">
        <f t="shared" si="15"/>
        <v>909249</v>
      </c>
      <c r="AS160" s="63">
        <f t="shared" si="16"/>
        <v>393300</v>
      </c>
      <c r="AT160" s="63">
        <f t="shared" si="17"/>
        <v>4659</v>
      </c>
      <c r="AU160" s="63">
        <v>0</v>
      </c>
      <c r="AV160" s="63">
        <f t="shared" si="18"/>
        <v>1307208</v>
      </c>
      <c r="AW160" s="64">
        <f t="shared" si="19"/>
        <v>69.55656636128298</v>
      </c>
      <c r="AX160" s="65">
        <f t="shared" si="14"/>
        <v>346.4638218923933</v>
      </c>
    </row>
    <row r="161" spans="1:50" ht="12.75">
      <c r="A161" s="58" t="s">
        <v>151</v>
      </c>
      <c r="B161" s="59" t="s">
        <v>334</v>
      </c>
      <c r="C161" s="60">
        <v>13169</v>
      </c>
      <c r="D161" s="61" t="s">
        <v>67</v>
      </c>
      <c r="E161" s="61" t="s">
        <v>143</v>
      </c>
      <c r="F161" s="61" t="s">
        <v>151</v>
      </c>
      <c r="G161" s="61" t="s">
        <v>288</v>
      </c>
      <c r="H161" s="62">
        <v>0</v>
      </c>
      <c r="I161" s="62">
        <v>0</v>
      </c>
      <c r="J161" s="62">
        <v>415910</v>
      </c>
      <c r="K161" s="62">
        <v>37580</v>
      </c>
      <c r="L161" s="66">
        <v>23000</v>
      </c>
      <c r="M161" s="62">
        <v>0</v>
      </c>
      <c r="N161" s="62">
        <v>421080</v>
      </c>
      <c r="O161" s="62">
        <v>11830</v>
      </c>
      <c r="P161" s="62">
        <v>0</v>
      </c>
      <c r="Q161" s="62">
        <v>926</v>
      </c>
      <c r="R161" s="62">
        <v>0</v>
      </c>
      <c r="S161" s="62">
        <v>200</v>
      </c>
      <c r="T161" s="62">
        <v>0</v>
      </c>
      <c r="U161" s="62">
        <v>0</v>
      </c>
      <c r="V161" s="62">
        <v>0</v>
      </c>
      <c r="W161" s="62">
        <v>465600</v>
      </c>
      <c r="X161" s="62">
        <v>1829490</v>
      </c>
      <c r="Y161" s="62">
        <v>23730</v>
      </c>
      <c r="Z161" s="62">
        <v>205</v>
      </c>
      <c r="AA161" s="66">
        <v>17180</v>
      </c>
      <c r="AB161" s="62">
        <v>7170</v>
      </c>
      <c r="AC161" s="62">
        <v>1028</v>
      </c>
      <c r="AD161" s="62">
        <v>0</v>
      </c>
      <c r="AE161" s="62">
        <v>6337</v>
      </c>
      <c r="AF161" s="62">
        <v>0</v>
      </c>
      <c r="AG161" s="62">
        <v>6337</v>
      </c>
      <c r="AH161" s="62">
        <v>20320</v>
      </c>
      <c r="AI161" s="62">
        <v>42325</v>
      </c>
      <c r="AJ161" s="62">
        <v>147770</v>
      </c>
      <c r="AK161" s="62">
        <v>36740</v>
      </c>
      <c r="AL161" s="62">
        <v>0</v>
      </c>
      <c r="AM161" s="62">
        <v>335580</v>
      </c>
      <c r="AN161" s="62">
        <v>226550</v>
      </c>
      <c r="AO161" s="62">
        <v>389540</v>
      </c>
      <c r="AP161" s="62">
        <v>1411220</v>
      </c>
      <c r="AQ161" s="62">
        <v>118460</v>
      </c>
      <c r="AR161" s="63">
        <f t="shared" si="15"/>
        <v>4350973</v>
      </c>
      <c r="AS161" s="63">
        <f t="shared" si="16"/>
        <v>1411220</v>
      </c>
      <c r="AT161" s="63">
        <f t="shared" si="17"/>
        <v>1028</v>
      </c>
      <c r="AU161" s="63">
        <v>0</v>
      </c>
      <c r="AV161" s="63">
        <f t="shared" si="18"/>
        <v>5763221</v>
      </c>
      <c r="AW161" s="64">
        <f t="shared" si="19"/>
        <v>75.49550850123568</v>
      </c>
      <c r="AX161" s="65">
        <f t="shared" si="14"/>
        <v>437.6354316956489</v>
      </c>
    </row>
    <row r="162" spans="1:50" ht="12.75">
      <c r="A162" s="58" t="s">
        <v>153</v>
      </c>
      <c r="B162" s="59" t="s">
        <v>335</v>
      </c>
      <c r="C162" s="60">
        <v>1537</v>
      </c>
      <c r="D162" s="61" t="s">
        <v>67</v>
      </c>
      <c r="E162" s="61" t="s">
        <v>143</v>
      </c>
      <c r="F162" s="61" t="s">
        <v>153</v>
      </c>
      <c r="G162" s="61" t="s">
        <v>288</v>
      </c>
      <c r="H162" s="62">
        <v>0</v>
      </c>
      <c r="I162" s="62">
        <v>0</v>
      </c>
      <c r="J162" s="62">
        <v>14760</v>
      </c>
      <c r="K162" s="62">
        <v>6000</v>
      </c>
      <c r="L162" s="62">
        <v>0</v>
      </c>
      <c r="M162" s="62">
        <v>0</v>
      </c>
      <c r="N162" s="62">
        <v>38620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2">
        <v>0</v>
      </c>
      <c r="W162" s="62">
        <v>23150</v>
      </c>
      <c r="X162" s="62">
        <v>18650</v>
      </c>
      <c r="Y162" s="62">
        <v>4540</v>
      </c>
      <c r="Z162" s="62">
        <v>0</v>
      </c>
      <c r="AA162" s="62">
        <v>0</v>
      </c>
      <c r="AB162" s="62">
        <v>0</v>
      </c>
      <c r="AC162" s="62">
        <v>65</v>
      </c>
      <c r="AD162" s="62">
        <v>0</v>
      </c>
      <c r="AE162" s="62">
        <v>146</v>
      </c>
      <c r="AF162" s="62">
        <v>146</v>
      </c>
      <c r="AG162" s="62">
        <v>0</v>
      </c>
      <c r="AH162" s="62">
        <v>0</v>
      </c>
      <c r="AI162" s="62">
        <v>0</v>
      </c>
      <c r="AJ162" s="62">
        <v>0</v>
      </c>
      <c r="AK162" s="62">
        <v>0</v>
      </c>
      <c r="AL162" s="62">
        <v>0</v>
      </c>
      <c r="AM162" s="62">
        <v>0</v>
      </c>
      <c r="AN162" s="62">
        <v>0</v>
      </c>
      <c r="AO162" s="62">
        <v>4455</v>
      </c>
      <c r="AP162" s="62">
        <v>491250</v>
      </c>
      <c r="AQ162" s="62">
        <v>17670</v>
      </c>
      <c r="AR162" s="63">
        <f t="shared" si="15"/>
        <v>127845</v>
      </c>
      <c r="AS162" s="63">
        <f t="shared" si="16"/>
        <v>491250</v>
      </c>
      <c r="AT162" s="63">
        <f t="shared" si="17"/>
        <v>211</v>
      </c>
      <c r="AU162" s="63">
        <v>0</v>
      </c>
      <c r="AV162" s="63">
        <f t="shared" si="18"/>
        <v>619306</v>
      </c>
      <c r="AW162" s="64">
        <f t="shared" si="19"/>
        <v>20.64326843272954</v>
      </c>
      <c r="AX162" s="65">
        <f t="shared" si="14"/>
        <v>402.9316851008458</v>
      </c>
    </row>
    <row r="163" spans="1:50" ht="12.75">
      <c r="A163" s="58" t="s">
        <v>155</v>
      </c>
      <c r="B163" s="59" t="s">
        <v>336</v>
      </c>
      <c r="C163" s="60">
        <v>3424</v>
      </c>
      <c r="D163" s="61" t="s">
        <v>67</v>
      </c>
      <c r="E163" s="61" t="s">
        <v>143</v>
      </c>
      <c r="F163" s="61" t="s">
        <v>155</v>
      </c>
      <c r="G163" s="61" t="s">
        <v>288</v>
      </c>
      <c r="H163" s="62">
        <v>0</v>
      </c>
      <c r="I163" s="62">
        <v>0</v>
      </c>
      <c r="J163" s="62">
        <v>59330</v>
      </c>
      <c r="K163" s="62">
        <v>0</v>
      </c>
      <c r="L163" s="62">
        <v>0</v>
      </c>
      <c r="M163" s="62">
        <v>0</v>
      </c>
      <c r="N163" s="62">
        <v>142110</v>
      </c>
      <c r="O163" s="62">
        <v>0</v>
      </c>
      <c r="P163" s="62">
        <v>0</v>
      </c>
      <c r="Q163" s="62">
        <v>0</v>
      </c>
      <c r="R163" s="62">
        <v>0</v>
      </c>
      <c r="S163" s="62">
        <v>50</v>
      </c>
      <c r="T163" s="62">
        <v>0</v>
      </c>
      <c r="U163" s="62">
        <v>0</v>
      </c>
      <c r="V163" s="62">
        <v>0</v>
      </c>
      <c r="W163" s="62">
        <v>137420</v>
      </c>
      <c r="X163" s="62">
        <v>408520</v>
      </c>
      <c r="Y163" s="62">
        <v>8710</v>
      </c>
      <c r="Z163" s="62">
        <v>0</v>
      </c>
      <c r="AA163" s="62">
        <v>0</v>
      </c>
      <c r="AB163" s="62">
        <v>745</v>
      </c>
      <c r="AC163" s="62">
        <v>185</v>
      </c>
      <c r="AD163" s="62">
        <v>0</v>
      </c>
      <c r="AE163" s="62">
        <v>425</v>
      </c>
      <c r="AF163" s="62">
        <v>425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62">
        <v>0</v>
      </c>
      <c r="AM163" s="62">
        <v>32000</v>
      </c>
      <c r="AN163" s="62">
        <v>0</v>
      </c>
      <c r="AO163" s="62">
        <v>97000</v>
      </c>
      <c r="AP163" s="62">
        <v>410470</v>
      </c>
      <c r="AQ163" s="62">
        <v>84910</v>
      </c>
      <c r="AR163" s="63">
        <f t="shared" si="15"/>
        <v>970795</v>
      </c>
      <c r="AS163" s="63">
        <f t="shared" si="16"/>
        <v>410470</v>
      </c>
      <c r="AT163" s="63">
        <f t="shared" si="17"/>
        <v>610</v>
      </c>
      <c r="AU163" s="63">
        <v>0</v>
      </c>
      <c r="AV163" s="63">
        <f t="shared" si="18"/>
        <v>1381875</v>
      </c>
      <c r="AW163" s="64">
        <f t="shared" si="19"/>
        <v>70.25201266395297</v>
      </c>
      <c r="AX163" s="65">
        <f t="shared" si="14"/>
        <v>403.584988317757</v>
      </c>
    </row>
    <row r="164" spans="1:50" ht="12.75">
      <c r="A164" s="58" t="s">
        <v>157</v>
      </c>
      <c r="B164" s="59" t="s">
        <v>337</v>
      </c>
      <c r="C164" s="60">
        <v>446</v>
      </c>
      <c r="D164" s="61" t="s">
        <v>67</v>
      </c>
      <c r="E164" s="61" t="s">
        <v>143</v>
      </c>
      <c r="F164" s="61" t="s">
        <v>157</v>
      </c>
      <c r="G164" s="61" t="s">
        <v>288</v>
      </c>
      <c r="H164" s="62">
        <v>0</v>
      </c>
      <c r="I164" s="62">
        <v>0</v>
      </c>
      <c r="J164" s="62">
        <v>0</v>
      </c>
      <c r="K164" s="62">
        <v>6240</v>
      </c>
      <c r="L164" s="62">
        <v>0</v>
      </c>
      <c r="M164" s="62">
        <v>0</v>
      </c>
      <c r="N164" s="62">
        <v>12640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9640</v>
      </c>
      <c r="X164" s="62"/>
      <c r="Y164" s="62">
        <v>2050</v>
      </c>
      <c r="Z164" s="62">
        <v>0</v>
      </c>
      <c r="AA164" s="62">
        <v>0</v>
      </c>
      <c r="AB164" s="62">
        <v>0</v>
      </c>
      <c r="AC164" s="62">
        <v>20</v>
      </c>
      <c r="AD164" s="62">
        <v>0</v>
      </c>
      <c r="AE164" s="62">
        <v>15</v>
      </c>
      <c r="AF164" s="62">
        <v>15</v>
      </c>
      <c r="AG164" s="62">
        <v>0</v>
      </c>
      <c r="AH164" s="62">
        <v>0</v>
      </c>
      <c r="AI164" s="62">
        <v>0</v>
      </c>
      <c r="AJ164" s="62"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124160</v>
      </c>
      <c r="AQ164" s="62">
        <v>5330</v>
      </c>
      <c r="AR164" s="63">
        <f t="shared" si="15"/>
        <v>35900</v>
      </c>
      <c r="AS164" s="63">
        <f t="shared" si="16"/>
        <v>124160</v>
      </c>
      <c r="AT164" s="63">
        <f t="shared" si="17"/>
        <v>35</v>
      </c>
      <c r="AU164" s="63">
        <v>0</v>
      </c>
      <c r="AV164" s="63">
        <f t="shared" si="18"/>
        <v>160095</v>
      </c>
      <c r="AW164" s="64">
        <f t="shared" si="19"/>
        <v>22.424185639776383</v>
      </c>
      <c r="AX164" s="65">
        <f t="shared" si="14"/>
        <v>358.95739910313904</v>
      </c>
    </row>
    <row r="165" spans="1:50" ht="12.75">
      <c r="A165" s="58" t="s">
        <v>159</v>
      </c>
      <c r="B165" s="59" t="s">
        <v>338</v>
      </c>
      <c r="C165" s="60">
        <v>1019</v>
      </c>
      <c r="D165" s="61" t="s">
        <v>67</v>
      </c>
      <c r="E165" s="61" t="s">
        <v>143</v>
      </c>
      <c r="F165" s="61" t="s">
        <v>159</v>
      </c>
      <c r="G165" s="61" t="s">
        <v>288</v>
      </c>
      <c r="H165" s="62">
        <v>0</v>
      </c>
      <c r="I165" s="62">
        <v>0</v>
      </c>
      <c r="J165" s="62">
        <v>17360</v>
      </c>
      <c r="K165" s="62">
        <v>0</v>
      </c>
      <c r="L165" s="62">
        <v>0</v>
      </c>
      <c r="M165" s="62">
        <v>0</v>
      </c>
      <c r="N165" s="62">
        <v>46050</v>
      </c>
      <c r="O165" s="62">
        <v>0</v>
      </c>
      <c r="P165" s="62">
        <v>0</v>
      </c>
      <c r="Q165" s="62">
        <v>22</v>
      </c>
      <c r="R165" s="62">
        <v>0</v>
      </c>
      <c r="S165" s="62">
        <v>0</v>
      </c>
      <c r="T165" s="62">
        <v>0</v>
      </c>
      <c r="U165" s="62">
        <v>0</v>
      </c>
      <c r="V165" s="62">
        <v>0</v>
      </c>
      <c r="W165" s="62">
        <v>30000</v>
      </c>
      <c r="X165" s="62">
        <v>176120</v>
      </c>
      <c r="Y165" s="62">
        <v>4830</v>
      </c>
      <c r="Z165" s="62">
        <v>0</v>
      </c>
      <c r="AA165" s="62">
        <v>0</v>
      </c>
      <c r="AB165" s="62">
        <v>480</v>
      </c>
      <c r="AC165" s="62">
        <v>40</v>
      </c>
      <c r="AD165" s="62">
        <v>0</v>
      </c>
      <c r="AE165" s="62">
        <v>90</v>
      </c>
      <c r="AF165" s="62">
        <v>90</v>
      </c>
      <c r="AG165" s="62">
        <v>0</v>
      </c>
      <c r="AH165" s="62">
        <v>0</v>
      </c>
      <c r="AI165" s="62">
        <v>0</v>
      </c>
      <c r="AJ165" s="62">
        <v>0</v>
      </c>
      <c r="AK165" s="62">
        <v>0</v>
      </c>
      <c r="AL165" s="62">
        <v>0</v>
      </c>
      <c r="AM165" s="62">
        <v>0</v>
      </c>
      <c r="AN165" s="62">
        <v>0</v>
      </c>
      <c r="AO165" s="62">
        <v>29700</v>
      </c>
      <c r="AP165" s="62">
        <v>91530</v>
      </c>
      <c r="AQ165" s="62">
        <v>19290</v>
      </c>
      <c r="AR165" s="63">
        <f t="shared" si="15"/>
        <v>323852</v>
      </c>
      <c r="AS165" s="63">
        <f t="shared" si="16"/>
        <v>91530</v>
      </c>
      <c r="AT165" s="63">
        <f t="shared" si="17"/>
        <v>130</v>
      </c>
      <c r="AU165" s="63">
        <v>0</v>
      </c>
      <c r="AV165" s="63">
        <f t="shared" si="18"/>
        <v>415512</v>
      </c>
      <c r="AW165" s="64">
        <f t="shared" si="19"/>
        <v>77.9404686266582</v>
      </c>
      <c r="AX165" s="65">
        <f t="shared" si="14"/>
        <v>407.76447497546616</v>
      </c>
    </row>
    <row r="166" spans="1:50" ht="12.75">
      <c r="A166" s="58" t="s">
        <v>161</v>
      </c>
      <c r="B166" s="59" t="s">
        <v>339</v>
      </c>
      <c r="C166" s="60">
        <v>1115</v>
      </c>
      <c r="D166" s="61" t="s">
        <v>67</v>
      </c>
      <c r="E166" s="61" t="s">
        <v>143</v>
      </c>
      <c r="F166" s="61" t="s">
        <v>161</v>
      </c>
      <c r="G166" s="61" t="s">
        <v>288</v>
      </c>
      <c r="H166" s="62">
        <v>0</v>
      </c>
      <c r="I166" s="62">
        <v>0</v>
      </c>
      <c r="J166" s="62">
        <v>0</v>
      </c>
      <c r="K166" s="62">
        <v>7680</v>
      </c>
      <c r="L166" s="62">
        <v>0</v>
      </c>
      <c r="M166" s="62">
        <v>0</v>
      </c>
      <c r="N166" s="62">
        <v>8660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0</v>
      </c>
      <c r="U166" s="62">
        <v>0</v>
      </c>
      <c r="V166" s="62">
        <v>0</v>
      </c>
      <c r="W166" s="62">
        <v>2820</v>
      </c>
      <c r="X166" s="62"/>
      <c r="Y166" s="62">
        <v>3960</v>
      </c>
      <c r="Z166" s="62">
        <v>0</v>
      </c>
      <c r="AA166" s="62">
        <v>0</v>
      </c>
      <c r="AB166" s="62">
        <v>0</v>
      </c>
      <c r="AC166" s="62">
        <v>30</v>
      </c>
      <c r="AD166" s="62">
        <v>0</v>
      </c>
      <c r="AE166" s="62">
        <v>11</v>
      </c>
      <c r="AF166" s="62">
        <v>11</v>
      </c>
      <c r="AG166" s="62">
        <v>0</v>
      </c>
      <c r="AH166" s="62">
        <v>5</v>
      </c>
      <c r="AI166" s="62">
        <v>20</v>
      </c>
      <c r="AJ166" s="62"/>
      <c r="AK166" s="62">
        <v>240</v>
      </c>
      <c r="AL166" s="62">
        <v>0</v>
      </c>
      <c r="AM166" s="62">
        <v>0</v>
      </c>
      <c r="AN166" s="62">
        <v>0</v>
      </c>
      <c r="AO166" s="62">
        <v>0</v>
      </c>
      <c r="AP166" s="62">
        <v>585540</v>
      </c>
      <c r="AQ166" s="62">
        <v>35490</v>
      </c>
      <c r="AR166" s="63">
        <f t="shared" si="15"/>
        <v>58875</v>
      </c>
      <c r="AS166" s="63">
        <f t="shared" si="16"/>
        <v>585540</v>
      </c>
      <c r="AT166" s="63">
        <f t="shared" si="17"/>
        <v>41</v>
      </c>
      <c r="AU166" s="63">
        <v>0</v>
      </c>
      <c r="AV166" s="63">
        <f t="shared" si="18"/>
        <v>644456</v>
      </c>
      <c r="AW166" s="64">
        <f t="shared" si="19"/>
        <v>9.135612051094256</v>
      </c>
      <c r="AX166" s="65">
        <f t="shared" si="14"/>
        <v>577.9874439461884</v>
      </c>
    </row>
    <row r="167" spans="1:50" ht="12.75">
      <c r="A167" s="58" t="s">
        <v>340</v>
      </c>
      <c r="B167" s="59" t="s">
        <v>341</v>
      </c>
      <c r="C167" s="60">
        <v>20769</v>
      </c>
      <c r="D167" s="61" t="s">
        <v>67</v>
      </c>
      <c r="E167" s="61" t="s">
        <v>143</v>
      </c>
      <c r="F167" s="61" t="s">
        <v>340</v>
      </c>
      <c r="G167" s="61" t="s">
        <v>288</v>
      </c>
      <c r="H167" s="62">
        <v>0</v>
      </c>
      <c r="I167" s="62">
        <v>0</v>
      </c>
      <c r="J167" s="62">
        <v>711490</v>
      </c>
      <c r="K167" s="62">
        <v>46080</v>
      </c>
      <c r="L167" s="62">
        <v>0</v>
      </c>
      <c r="M167" s="62">
        <v>0</v>
      </c>
      <c r="N167" s="62">
        <v>635200</v>
      </c>
      <c r="O167" s="62">
        <v>24400</v>
      </c>
      <c r="P167" s="62">
        <v>0</v>
      </c>
      <c r="Q167" s="62">
        <v>1296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851870</v>
      </c>
      <c r="X167" s="62">
        <v>2397430</v>
      </c>
      <c r="Y167" s="62">
        <v>47410</v>
      </c>
      <c r="Z167" s="62">
        <v>0</v>
      </c>
      <c r="AA167" s="66">
        <v>19400</v>
      </c>
      <c r="AB167" s="62">
        <v>14575</v>
      </c>
      <c r="AC167" s="62">
        <v>1577</v>
      </c>
      <c r="AD167" s="62">
        <v>0</v>
      </c>
      <c r="AE167" s="62">
        <v>10519</v>
      </c>
      <c r="AF167" s="62">
        <v>0</v>
      </c>
      <c r="AG167" s="62">
        <v>10519</v>
      </c>
      <c r="AH167" s="62">
        <v>31400</v>
      </c>
      <c r="AI167" s="62">
        <v>44862</v>
      </c>
      <c r="AJ167" s="62">
        <v>175860</v>
      </c>
      <c r="AK167" s="62">
        <v>73310</v>
      </c>
      <c r="AL167" s="62">
        <v>0</v>
      </c>
      <c r="AM167" s="62">
        <v>346510</v>
      </c>
      <c r="AN167" s="62">
        <v>399490</v>
      </c>
      <c r="AO167" s="62">
        <v>575890</v>
      </c>
      <c r="AP167" s="62">
        <v>2517850</v>
      </c>
      <c r="AQ167" s="62">
        <v>200180</v>
      </c>
      <c r="AR167" s="63">
        <f t="shared" si="15"/>
        <v>6207682</v>
      </c>
      <c r="AS167" s="63">
        <f t="shared" si="16"/>
        <v>2517850</v>
      </c>
      <c r="AT167" s="63">
        <f t="shared" si="17"/>
        <v>1577</v>
      </c>
      <c r="AU167" s="63">
        <v>0</v>
      </c>
      <c r="AV167" s="63">
        <f t="shared" si="18"/>
        <v>8727109</v>
      </c>
      <c r="AW167" s="64">
        <f t="shared" si="19"/>
        <v>71.13102403098208</v>
      </c>
      <c r="AX167" s="65">
        <f t="shared" si="14"/>
        <v>420.1988059126583</v>
      </c>
    </row>
    <row r="168" spans="1:50" ht="12.75">
      <c r="A168" s="58" t="s">
        <v>163</v>
      </c>
      <c r="B168" s="59" t="s">
        <v>342</v>
      </c>
      <c r="C168" s="60">
        <v>9740</v>
      </c>
      <c r="D168" s="61" t="s">
        <v>67</v>
      </c>
      <c r="E168" s="61" t="s">
        <v>143</v>
      </c>
      <c r="F168" s="61" t="s">
        <v>163</v>
      </c>
      <c r="G168" s="61" t="s">
        <v>288</v>
      </c>
      <c r="H168" s="62">
        <v>0</v>
      </c>
      <c r="I168" s="62">
        <v>0</v>
      </c>
      <c r="J168" s="62">
        <v>363700</v>
      </c>
      <c r="K168" s="62">
        <v>0</v>
      </c>
      <c r="L168" s="62">
        <v>0</v>
      </c>
      <c r="M168" s="62">
        <v>0</v>
      </c>
      <c r="N168" s="62">
        <v>299650</v>
      </c>
      <c r="O168" s="62">
        <v>14630</v>
      </c>
      <c r="P168" s="62">
        <v>0</v>
      </c>
      <c r="Q168" s="62">
        <v>295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303650</v>
      </c>
      <c r="X168" s="62">
        <v>1135130</v>
      </c>
      <c r="Y168" s="62">
        <v>18200</v>
      </c>
      <c r="Z168" s="62">
        <v>221</v>
      </c>
      <c r="AA168" s="66">
        <v>13965</v>
      </c>
      <c r="AB168" s="62">
        <v>10855</v>
      </c>
      <c r="AC168" s="62">
        <v>824</v>
      </c>
      <c r="AD168" s="62">
        <v>0</v>
      </c>
      <c r="AE168" s="62">
        <v>4930</v>
      </c>
      <c r="AF168" s="62">
        <v>0</v>
      </c>
      <c r="AG168" s="62">
        <v>4930</v>
      </c>
      <c r="AH168" s="62">
        <v>21230</v>
      </c>
      <c r="AI168" s="62">
        <v>23320</v>
      </c>
      <c r="AJ168" s="62">
        <v>88437</v>
      </c>
      <c r="AK168" s="62">
        <v>49500</v>
      </c>
      <c r="AL168" s="62">
        <v>0</v>
      </c>
      <c r="AM168" s="62">
        <v>151280</v>
      </c>
      <c r="AN168" s="62">
        <v>173600</v>
      </c>
      <c r="AO168" s="62">
        <v>268620</v>
      </c>
      <c r="AP168" s="62">
        <v>1000220</v>
      </c>
      <c r="AQ168" s="62">
        <v>68340</v>
      </c>
      <c r="AR168" s="63">
        <f t="shared" si="15"/>
        <v>2835953</v>
      </c>
      <c r="AS168" s="63">
        <f t="shared" si="16"/>
        <v>1000220</v>
      </c>
      <c r="AT168" s="63">
        <f t="shared" si="17"/>
        <v>824</v>
      </c>
      <c r="AU168" s="63">
        <v>0</v>
      </c>
      <c r="AV168" s="63">
        <f t="shared" si="18"/>
        <v>3836997</v>
      </c>
      <c r="AW168" s="64">
        <f t="shared" si="19"/>
        <v>73.91074321924151</v>
      </c>
      <c r="AX168" s="65">
        <f t="shared" si="14"/>
        <v>393.94219712525665</v>
      </c>
    </row>
    <row r="169" spans="1:50" ht="12.75">
      <c r="A169" s="58" t="s">
        <v>343</v>
      </c>
      <c r="B169" s="59" t="s">
        <v>344</v>
      </c>
      <c r="C169" s="60">
        <v>2754</v>
      </c>
      <c r="D169" s="61" t="s">
        <v>67</v>
      </c>
      <c r="E169" s="61" t="s">
        <v>143</v>
      </c>
      <c r="F169" s="61" t="s">
        <v>343</v>
      </c>
      <c r="G169" s="61" t="s">
        <v>288</v>
      </c>
      <c r="H169" s="62">
        <v>0</v>
      </c>
      <c r="I169" s="62">
        <v>0</v>
      </c>
      <c r="J169" s="62">
        <v>45570</v>
      </c>
      <c r="K169" s="62">
        <v>0</v>
      </c>
      <c r="L169" s="62">
        <v>0</v>
      </c>
      <c r="M169" s="62">
        <v>0</v>
      </c>
      <c r="N169" s="62">
        <v>91830</v>
      </c>
      <c r="O169" s="62">
        <v>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/>
      <c r="X169" s="62">
        <v>331970</v>
      </c>
      <c r="Y169" s="62">
        <v>7060</v>
      </c>
      <c r="Z169" s="62">
        <v>133</v>
      </c>
      <c r="AA169" s="66">
        <v>2920</v>
      </c>
      <c r="AB169" s="62">
        <v>570</v>
      </c>
      <c r="AC169" s="62">
        <v>165</v>
      </c>
      <c r="AD169" s="62">
        <v>0</v>
      </c>
      <c r="AE169" s="62">
        <v>1154</v>
      </c>
      <c r="AF169" s="62">
        <v>1154</v>
      </c>
      <c r="AG169" s="62"/>
      <c r="AH169" s="62">
        <v>3130</v>
      </c>
      <c r="AI169" s="62">
        <v>3320</v>
      </c>
      <c r="AJ169" s="62">
        <v>19700</v>
      </c>
      <c r="AK169" s="62">
        <v>9640</v>
      </c>
      <c r="AL169" s="62">
        <v>0</v>
      </c>
      <c r="AM169" s="62">
        <v>109170</v>
      </c>
      <c r="AN169" s="62">
        <v>39850</v>
      </c>
      <c r="AO169" s="62">
        <v>146640</v>
      </c>
      <c r="AP169" s="62">
        <v>227900</v>
      </c>
      <c r="AQ169" s="62">
        <v>24800</v>
      </c>
      <c r="AR169" s="63">
        <f t="shared" si="15"/>
        <v>796453</v>
      </c>
      <c r="AS169" s="63">
        <f t="shared" si="16"/>
        <v>227900</v>
      </c>
      <c r="AT169" s="63">
        <f t="shared" si="17"/>
        <v>1319</v>
      </c>
      <c r="AU169" s="63">
        <v>0</v>
      </c>
      <c r="AV169" s="63">
        <f t="shared" si="18"/>
        <v>1025672</v>
      </c>
      <c r="AW169" s="64">
        <f t="shared" si="19"/>
        <v>77.65182241496306</v>
      </c>
      <c r="AX169" s="65">
        <f t="shared" si="14"/>
        <v>372.42992011619464</v>
      </c>
    </row>
    <row r="170" spans="1:50" ht="12.75">
      <c r="A170" s="58" t="s">
        <v>165</v>
      </c>
      <c r="B170" s="59" t="s">
        <v>345</v>
      </c>
      <c r="C170" s="60">
        <v>436</v>
      </c>
      <c r="D170" s="61" t="s">
        <v>67</v>
      </c>
      <c r="E170" s="61" t="s">
        <v>143</v>
      </c>
      <c r="F170" s="61" t="s">
        <v>165</v>
      </c>
      <c r="G170" s="61" t="s">
        <v>288</v>
      </c>
      <c r="H170" s="62">
        <v>0</v>
      </c>
      <c r="I170" s="62">
        <v>0</v>
      </c>
      <c r="J170" s="62">
        <v>1610</v>
      </c>
      <c r="K170" s="62">
        <v>8190</v>
      </c>
      <c r="L170" s="62">
        <v>0</v>
      </c>
      <c r="M170" s="62">
        <v>0</v>
      </c>
      <c r="N170" s="62">
        <v>21570</v>
      </c>
      <c r="O170" s="62">
        <v>0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62">
        <v>0</v>
      </c>
      <c r="V170" s="62">
        <v>0</v>
      </c>
      <c r="W170" s="62">
        <v>21360</v>
      </c>
      <c r="X170" s="62"/>
      <c r="Y170" s="62">
        <v>3070</v>
      </c>
      <c r="Z170" s="62">
        <v>0</v>
      </c>
      <c r="AA170" s="62">
        <v>0</v>
      </c>
      <c r="AB170" s="62">
        <v>0</v>
      </c>
      <c r="AC170" s="62">
        <v>15</v>
      </c>
      <c r="AD170" s="62">
        <v>0</v>
      </c>
      <c r="AE170" s="62">
        <v>40</v>
      </c>
      <c r="AF170" s="62">
        <v>40</v>
      </c>
      <c r="AG170" s="62">
        <v>0</v>
      </c>
      <c r="AH170" s="62"/>
      <c r="AI170" s="62"/>
      <c r="AJ170" s="62">
        <v>13300</v>
      </c>
      <c r="AK170" s="62">
        <v>4800</v>
      </c>
      <c r="AL170" s="62">
        <v>0</v>
      </c>
      <c r="AM170" s="62">
        <v>154820</v>
      </c>
      <c r="AN170" s="62"/>
      <c r="AO170" s="62">
        <v>0</v>
      </c>
      <c r="AP170" s="62">
        <v>345100</v>
      </c>
      <c r="AQ170" s="62">
        <v>80920</v>
      </c>
      <c r="AR170" s="63">
        <f t="shared" si="15"/>
        <v>309640</v>
      </c>
      <c r="AS170" s="63">
        <f t="shared" si="16"/>
        <v>345100</v>
      </c>
      <c r="AT170" s="63">
        <f t="shared" si="17"/>
        <v>55</v>
      </c>
      <c r="AU170" s="63">
        <v>0</v>
      </c>
      <c r="AV170" s="63">
        <f t="shared" si="18"/>
        <v>654795</v>
      </c>
      <c r="AW170" s="64">
        <f t="shared" si="19"/>
        <v>47.28808252964669</v>
      </c>
      <c r="AX170" s="65">
        <f t="shared" si="14"/>
        <v>1501.823394495413</v>
      </c>
    </row>
    <row r="171" spans="1:50" ht="13.5" thickBot="1">
      <c r="A171" s="67" t="s">
        <v>167</v>
      </c>
      <c r="B171" s="68" t="s">
        <v>346</v>
      </c>
      <c r="C171" s="60">
        <v>1229</v>
      </c>
      <c r="D171" s="69" t="s">
        <v>67</v>
      </c>
      <c r="E171" s="69" t="s">
        <v>143</v>
      </c>
      <c r="F171" s="69" t="s">
        <v>167</v>
      </c>
      <c r="G171" s="69" t="s">
        <v>288</v>
      </c>
      <c r="H171" s="70">
        <v>0</v>
      </c>
      <c r="I171" s="70">
        <v>0</v>
      </c>
      <c r="J171" s="71">
        <v>0</v>
      </c>
      <c r="K171" s="72">
        <v>7660</v>
      </c>
      <c r="L171" s="70">
        <v>0</v>
      </c>
      <c r="M171" s="70">
        <v>0</v>
      </c>
      <c r="N171" s="72">
        <v>18020</v>
      </c>
      <c r="O171" s="71">
        <v>0</v>
      </c>
      <c r="P171" s="70">
        <v>0</v>
      </c>
      <c r="Q171" s="72">
        <v>25</v>
      </c>
      <c r="R171" s="70">
        <v>0</v>
      </c>
      <c r="S171" s="71">
        <v>0</v>
      </c>
      <c r="T171" s="71">
        <v>0</v>
      </c>
      <c r="U171" s="70">
        <v>0</v>
      </c>
      <c r="V171" s="70">
        <v>0</v>
      </c>
      <c r="W171" s="72">
        <v>37120</v>
      </c>
      <c r="X171" s="72">
        <v>31440</v>
      </c>
      <c r="Y171" s="72">
        <v>4570</v>
      </c>
      <c r="Z171" s="71">
        <v>0</v>
      </c>
      <c r="AA171" s="73">
        <v>240</v>
      </c>
      <c r="AB171" s="71">
        <v>0</v>
      </c>
      <c r="AC171" s="72">
        <v>45</v>
      </c>
      <c r="AD171" s="70">
        <v>0</v>
      </c>
      <c r="AE171" s="72">
        <v>80</v>
      </c>
      <c r="AF171" s="72">
        <v>80</v>
      </c>
      <c r="AG171" s="72">
        <v>0</v>
      </c>
      <c r="AH171" s="72">
        <v>110</v>
      </c>
      <c r="AI171" s="72">
        <v>230</v>
      </c>
      <c r="AJ171" s="71"/>
      <c r="AK171" s="72">
        <v>430</v>
      </c>
      <c r="AL171" s="70">
        <v>0</v>
      </c>
      <c r="AM171" s="72">
        <v>13300</v>
      </c>
      <c r="AN171" s="72">
        <v>30200</v>
      </c>
      <c r="AO171" s="71">
        <v>0</v>
      </c>
      <c r="AP171" s="72">
        <v>654475</v>
      </c>
      <c r="AQ171" s="72">
        <v>1515</v>
      </c>
      <c r="AR171" s="74">
        <f t="shared" si="15"/>
        <v>114660</v>
      </c>
      <c r="AS171" s="74">
        <f>AP171</f>
        <v>654475</v>
      </c>
      <c r="AT171" s="74">
        <f>AC171+AD171+AF171+V171</f>
        <v>125</v>
      </c>
      <c r="AU171" s="74">
        <v>0</v>
      </c>
      <c r="AV171" s="74">
        <f>AR171+AS171+AT171+AU171</f>
        <v>769260</v>
      </c>
      <c r="AW171" s="75">
        <f>AR171/AV171*100</f>
        <v>14.905233601123157</v>
      </c>
      <c r="AX171" s="65">
        <f t="shared" si="14"/>
        <v>625.9235150528885</v>
      </c>
    </row>
    <row r="173" spans="1:58" ht="12.75">
      <c r="A173" s="76" t="s">
        <v>277</v>
      </c>
      <c r="B173" s="76" t="s">
        <v>1</v>
      </c>
      <c r="C173" s="77" t="s">
        <v>390</v>
      </c>
      <c r="D173" s="76" t="s">
        <v>2</v>
      </c>
      <c r="E173" s="76" t="s">
        <v>3</v>
      </c>
      <c r="F173" s="76" t="s">
        <v>4</v>
      </c>
      <c r="G173" s="76" t="s">
        <v>5</v>
      </c>
      <c r="H173" s="76" t="s">
        <v>190</v>
      </c>
      <c r="I173" s="76" t="s">
        <v>6</v>
      </c>
      <c r="J173" s="76" t="s">
        <v>280</v>
      </c>
      <c r="K173" s="76" t="s">
        <v>7</v>
      </c>
      <c r="L173" s="76" t="s">
        <v>8</v>
      </c>
      <c r="M173" s="76" t="s">
        <v>9</v>
      </c>
      <c r="N173" s="76" t="s">
        <v>12</v>
      </c>
      <c r="O173" s="76" t="s">
        <v>15</v>
      </c>
      <c r="P173" s="76" t="s">
        <v>195</v>
      </c>
      <c r="Q173" s="76" t="s">
        <v>203</v>
      </c>
      <c r="R173" s="76" t="s">
        <v>19</v>
      </c>
      <c r="S173" s="76" t="s">
        <v>209</v>
      </c>
      <c r="T173" s="76" t="s">
        <v>21</v>
      </c>
      <c r="U173" s="76" t="s">
        <v>23</v>
      </c>
      <c r="V173" s="76" t="s">
        <v>210</v>
      </c>
      <c r="W173" s="76" t="s">
        <v>24</v>
      </c>
      <c r="X173" s="76" t="s">
        <v>25</v>
      </c>
      <c r="Y173" s="76" t="s">
        <v>26</v>
      </c>
      <c r="Z173" s="76" t="s">
        <v>27</v>
      </c>
      <c r="AA173" s="76" t="s">
        <v>31</v>
      </c>
      <c r="AB173" s="76" t="s">
        <v>32</v>
      </c>
      <c r="AC173" s="76" t="s">
        <v>33</v>
      </c>
      <c r="AD173" s="76" t="s">
        <v>37</v>
      </c>
      <c r="AE173" s="76" t="s">
        <v>38</v>
      </c>
      <c r="AF173" s="76" t="s">
        <v>39</v>
      </c>
      <c r="AG173" s="76" t="s">
        <v>40</v>
      </c>
      <c r="AH173" s="76" t="s">
        <v>41</v>
      </c>
      <c r="AI173" s="76" t="s">
        <v>42</v>
      </c>
      <c r="AJ173" s="76" t="s">
        <v>43</v>
      </c>
      <c r="AK173" s="76" t="s">
        <v>214</v>
      </c>
      <c r="AL173" s="76" t="s">
        <v>44</v>
      </c>
      <c r="AM173" s="76" t="s">
        <v>45</v>
      </c>
      <c r="AN173" s="76" t="s">
        <v>216</v>
      </c>
      <c r="AO173" s="76" t="s">
        <v>46</v>
      </c>
      <c r="AP173" s="76" t="s">
        <v>48</v>
      </c>
      <c r="AQ173" s="76" t="s">
        <v>218</v>
      </c>
      <c r="AR173" s="76" t="s">
        <v>49</v>
      </c>
      <c r="AS173" s="76" t="s">
        <v>50</v>
      </c>
      <c r="AT173" s="76" t="s">
        <v>347</v>
      </c>
      <c r="AU173" s="76" t="s">
        <v>348</v>
      </c>
      <c r="AV173" s="76" t="s">
        <v>349</v>
      </c>
      <c r="AW173" s="76" t="s">
        <v>350</v>
      </c>
      <c r="AX173" s="76" t="s">
        <v>351</v>
      </c>
      <c r="AY173" s="76" t="s">
        <v>352</v>
      </c>
      <c r="AZ173" s="78" t="s">
        <v>58</v>
      </c>
      <c r="BA173" s="78" t="s">
        <v>59</v>
      </c>
      <c r="BB173" s="78" t="s">
        <v>60</v>
      </c>
      <c r="BC173" s="78" t="s">
        <v>61</v>
      </c>
      <c r="BD173" s="78" t="s">
        <v>62</v>
      </c>
      <c r="BE173" s="79" t="s">
        <v>63</v>
      </c>
      <c r="BF173" s="78" t="s">
        <v>64</v>
      </c>
    </row>
    <row r="174" spans="1:58" ht="12.75">
      <c r="A174" s="80" t="s">
        <v>65</v>
      </c>
      <c r="B174" s="80" t="s">
        <v>353</v>
      </c>
      <c r="C174" s="60">
        <v>3092</v>
      </c>
      <c r="D174" s="81" t="s">
        <v>67</v>
      </c>
      <c r="E174" s="81" t="s">
        <v>145</v>
      </c>
      <c r="F174" s="81" t="s">
        <v>65</v>
      </c>
      <c r="G174" s="81" t="s">
        <v>354</v>
      </c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3">
        <v>76222</v>
      </c>
      <c r="X174" s="82"/>
      <c r="Y174" s="82"/>
      <c r="Z174" s="82"/>
      <c r="AA174" s="82"/>
      <c r="AB174" s="83">
        <v>2132</v>
      </c>
      <c r="AC174" s="83">
        <v>2120</v>
      </c>
      <c r="AD174" s="83">
        <v>334</v>
      </c>
      <c r="AE174" s="82"/>
      <c r="AF174" s="83">
        <v>115</v>
      </c>
      <c r="AG174" s="82"/>
      <c r="AH174" s="83">
        <v>1714</v>
      </c>
      <c r="AI174" s="83">
        <v>3350</v>
      </c>
      <c r="AJ174" s="82"/>
      <c r="AK174" s="82"/>
      <c r="AL174" s="82"/>
      <c r="AM174" s="82"/>
      <c r="AN174" s="82"/>
      <c r="AO174" s="83">
        <v>102754</v>
      </c>
      <c r="AP174" s="82"/>
      <c r="AQ174" s="82"/>
      <c r="AR174" s="83">
        <v>51185</v>
      </c>
      <c r="AS174" s="82"/>
      <c r="AT174" s="82"/>
      <c r="AU174" s="84">
        <v>115</v>
      </c>
      <c r="AV174" s="84">
        <v>51185</v>
      </c>
      <c r="AW174" s="84">
        <v>51185</v>
      </c>
      <c r="AX174" s="84">
        <v>102754</v>
      </c>
      <c r="AY174" s="83">
        <v>1251527</v>
      </c>
      <c r="AZ174" s="85">
        <f>I174+J174+K174+L174+M174+N174+O174+Q174+R174+S174+U174+W174+X174+Y174+Z174+AA174+AB174+AC174+AH174+AI174+AJ174+AK174+AL174+AM174+AT174+AX174+AW174</f>
        <v>239477</v>
      </c>
      <c r="BA174" s="85">
        <f>AY174</f>
        <v>1251527</v>
      </c>
      <c r="BB174" s="85">
        <f>AD174+AE174+AG174+AU174</f>
        <v>449</v>
      </c>
      <c r="BC174" s="85">
        <f>AV174+AS174+AN174</f>
        <v>51185</v>
      </c>
      <c r="BD174" s="85">
        <f>AZ174+BA174+BB174+BC174</f>
        <v>1542638</v>
      </c>
      <c r="BE174" s="86">
        <f>AZ174/BD174*100</f>
        <v>15.52386237082193</v>
      </c>
      <c r="BF174" s="85">
        <f aca="true" t="shared" si="20" ref="BF174:BF206">BD174/C174</f>
        <v>498.91267787839587</v>
      </c>
    </row>
    <row r="175" spans="1:58" ht="12.75">
      <c r="A175" s="80" t="s">
        <v>70</v>
      </c>
      <c r="B175" s="80" t="s">
        <v>355</v>
      </c>
      <c r="C175" s="60">
        <v>3860</v>
      </c>
      <c r="D175" s="81" t="s">
        <v>67</v>
      </c>
      <c r="E175" s="81" t="s">
        <v>145</v>
      </c>
      <c r="F175" s="81" t="s">
        <v>70</v>
      </c>
      <c r="G175" s="81" t="s">
        <v>354</v>
      </c>
      <c r="H175" s="82"/>
      <c r="I175" s="82"/>
      <c r="J175" s="82"/>
      <c r="K175" s="81">
        <v>17400</v>
      </c>
      <c r="L175" s="82"/>
      <c r="M175" s="82"/>
      <c r="N175" s="82"/>
      <c r="O175" s="82"/>
      <c r="P175" s="82"/>
      <c r="Q175" s="83">
        <v>2300</v>
      </c>
      <c r="R175" s="82"/>
      <c r="S175" s="82"/>
      <c r="T175" s="82"/>
      <c r="U175" s="82"/>
      <c r="V175" s="82"/>
      <c r="W175" s="83">
        <v>108640</v>
      </c>
      <c r="X175" s="82"/>
      <c r="Y175" s="83">
        <v>70360</v>
      </c>
      <c r="Z175" s="82"/>
      <c r="AA175" s="83">
        <v>37</v>
      </c>
      <c r="AB175" s="83">
        <v>3393</v>
      </c>
      <c r="AC175" s="83">
        <v>2060</v>
      </c>
      <c r="AD175" s="83">
        <v>300</v>
      </c>
      <c r="AE175" s="82"/>
      <c r="AF175" s="83">
        <v>163</v>
      </c>
      <c r="AG175" s="82"/>
      <c r="AH175" s="83">
        <v>4318</v>
      </c>
      <c r="AI175" s="83">
        <v>4106</v>
      </c>
      <c r="AJ175" s="82"/>
      <c r="AK175" s="83">
        <v>1320</v>
      </c>
      <c r="AL175" s="82"/>
      <c r="AM175" s="83">
        <v>105350</v>
      </c>
      <c r="AN175" s="82"/>
      <c r="AO175" s="83">
        <v>1255450</v>
      </c>
      <c r="AP175" s="83">
        <v>25220</v>
      </c>
      <c r="AQ175" s="82"/>
      <c r="AR175" s="83">
        <v>45560</v>
      </c>
      <c r="AS175" s="82"/>
      <c r="AT175" s="82"/>
      <c r="AU175" s="84">
        <v>163</v>
      </c>
      <c r="AV175" s="84">
        <v>45560</v>
      </c>
      <c r="AW175" s="84">
        <v>45560</v>
      </c>
      <c r="AX175" s="84">
        <v>134170</v>
      </c>
      <c r="AY175" s="83">
        <v>1255450</v>
      </c>
      <c r="AZ175" s="85">
        <f aca="true" t="shared" si="21" ref="AZ175:AZ205">I175+J175+K175+L175+M175+N175+O175+Q175+R175+S175+U175+W175+X175+Y175+Z175+AA175+AB175+AC175+AH175+AI175+AJ175+AK175+AL175+AM175+AT175+AX175+AW175</f>
        <v>499014</v>
      </c>
      <c r="BA175" s="85">
        <f aca="true" t="shared" si="22" ref="BA175:BA205">AY175</f>
        <v>1255450</v>
      </c>
      <c r="BB175" s="85">
        <f aca="true" t="shared" si="23" ref="BB175:BB205">AD175+AE175+AG175+AU175</f>
        <v>463</v>
      </c>
      <c r="BC175" s="85">
        <f aca="true" t="shared" si="24" ref="BC175:BC205">AV175+AS175+AN175</f>
        <v>45560</v>
      </c>
      <c r="BD175" s="85">
        <f aca="true" t="shared" si="25" ref="BD175:BD205">AZ175+BA175+BB175+BC175</f>
        <v>1800487</v>
      </c>
      <c r="BE175" s="86">
        <f aca="true" t="shared" si="26" ref="BE175:BE205">AZ175/BD175*100</f>
        <v>27.715501417116588</v>
      </c>
      <c r="BF175" s="85">
        <f t="shared" si="20"/>
        <v>466.44740932642486</v>
      </c>
    </row>
    <row r="176" spans="1:58" ht="12.75">
      <c r="A176" s="80" t="s">
        <v>76</v>
      </c>
      <c r="B176" s="80" t="s">
        <v>356</v>
      </c>
      <c r="C176" s="60">
        <v>1906</v>
      </c>
      <c r="D176" s="81" t="s">
        <v>67</v>
      </c>
      <c r="E176" s="81" t="s">
        <v>145</v>
      </c>
      <c r="F176" s="81" t="s">
        <v>76</v>
      </c>
      <c r="G176" s="81" t="s">
        <v>354</v>
      </c>
      <c r="H176" s="82"/>
      <c r="I176" s="82"/>
      <c r="J176" s="82"/>
      <c r="K176" s="82"/>
      <c r="L176" s="82"/>
      <c r="M176" s="82"/>
      <c r="N176" s="82"/>
      <c r="O176" s="82"/>
      <c r="P176" s="82"/>
      <c r="Q176" s="83">
        <v>700</v>
      </c>
      <c r="R176" s="82"/>
      <c r="S176" s="82"/>
      <c r="T176" s="82"/>
      <c r="U176" s="82"/>
      <c r="V176" s="82"/>
      <c r="W176" s="83">
        <v>32444</v>
      </c>
      <c r="X176" s="82"/>
      <c r="Y176" s="82"/>
      <c r="Z176" s="82"/>
      <c r="AA176" s="82"/>
      <c r="AB176" s="83">
        <v>943</v>
      </c>
      <c r="AC176" s="83">
        <v>670</v>
      </c>
      <c r="AD176" s="83">
        <v>142</v>
      </c>
      <c r="AE176" s="82"/>
      <c r="AF176" s="83">
        <v>49</v>
      </c>
      <c r="AG176" s="82"/>
      <c r="AH176" s="83">
        <v>759</v>
      </c>
      <c r="AI176" s="83">
        <v>1483</v>
      </c>
      <c r="AJ176" s="82"/>
      <c r="AK176" s="82"/>
      <c r="AL176" s="82"/>
      <c r="AM176" s="82"/>
      <c r="AN176" s="82"/>
      <c r="AO176" s="83">
        <v>532714</v>
      </c>
      <c r="AP176" s="82"/>
      <c r="AQ176" s="82"/>
      <c r="AR176" s="83">
        <v>21787</v>
      </c>
      <c r="AS176" s="82"/>
      <c r="AT176" s="82"/>
      <c r="AU176" s="84">
        <v>49</v>
      </c>
      <c r="AV176" s="84">
        <v>21787</v>
      </c>
      <c r="AW176" s="84">
        <v>21787</v>
      </c>
      <c r="AX176" s="84">
        <v>43737</v>
      </c>
      <c r="AY176" s="83">
        <v>532714</v>
      </c>
      <c r="AZ176" s="85">
        <f t="shared" si="21"/>
        <v>102523</v>
      </c>
      <c r="BA176" s="85">
        <f t="shared" si="22"/>
        <v>532714</v>
      </c>
      <c r="BB176" s="85">
        <f t="shared" si="23"/>
        <v>191</v>
      </c>
      <c r="BC176" s="85">
        <f t="shared" si="24"/>
        <v>21787</v>
      </c>
      <c r="BD176" s="85">
        <f t="shared" si="25"/>
        <v>657215</v>
      </c>
      <c r="BE176" s="86">
        <f t="shared" si="26"/>
        <v>15.599613520689577</v>
      </c>
      <c r="BF176" s="85">
        <f t="shared" si="20"/>
        <v>344.8137460650577</v>
      </c>
    </row>
    <row r="177" spans="1:58" ht="12.75">
      <c r="A177" s="80" t="s">
        <v>78</v>
      </c>
      <c r="B177" s="80" t="s">
        <v>357</v>
      </c>
      <c r="C177" s="60">
        <v>1302</v>
      </c>
      <c r="D177" s="81" t="s">
        <v>67</v>
      </c>
      <c r="E177" s="81" t="s">
        <v>145</v>
      </c>
      <c r="F177" s="81" t="s">
        <v>78</v>
      </c>
      <c r="G177" s="81" t="s">
        <v>354</v>
      </c>
      <c r="H177" s="82"/>
      <c r="I177" s="82"/>
      <c r="J177" s="82"/>
      <c r="K177" s="82"/>
      <c r="L177" s="82"/>
      <c r="M177" s="82"/>
      <c r="N177" s="82"/>
      <c r="O177" s="82"/>
      <c r="P177" s="82"/>
      <c r="Q177" s="83">
        <v>1000</v>
      </c>
      <c r="R177" s="82"/>
      <c r="S177" s="82"/>
      <c r="T177" s="82"/>
      <c r="U177" s="82"/>
      <c r="V177" s="82"/>
      <c r="W177" s="83">
        <v>41243</v>
      </c>
      <c r="X177" s="82"/>
      <c r="Y177" s="82"/>
      <c r="Z177" s="82"/>
      <c r="AA177" s="82"/>
      <c r="AB177" s="83">
        <v>1259</v>
      </c>
      <c r="AC177" s="82"/>
      <c r="AD177" s="83">
        <v>181</v>
      </c>
      <c r="AE177" s="82"/>
      <c r="AF177" s="83">
        <v>62</v>
      </c>
      <c r="AG177" s="82"/>
      <c r="AH177" s="83">
        <v>1013</v>
      </c>
      <c r="AI177" s="83">
        <v>1980</v>
      </c>
      <c r="AJ177" s="82"/>
      <c r="AK177" s="82"/>
      <c r="AL177" s="82"/>
      <c r="AM177" s="82"/>
      <c r="AN177" s="82"/>
      <c r="AO177" s="83">
        <v>55598</v>
      </c>
      <c r="AP177" s="82"/>
      <c r="AQ177" s="82"/>
      <c r="AR177" s="83">
        <v>27696</v>
      </c>
      <c r="AS177" s="82"/>
      <c r="AT177" s="82"/>
      <c r="AU177" s="84">
        <v>62</v>
      </c>
      <c r="AV177" s="84">
        <v>27965</v>
      </c>
      <c r="AW177" s="84">
        <v>27696</v>
      </c>
      <c r="AX177" s="84">
        <v>55598</v>
      </c>
      <c r="AY177" s="83">
        <v>677179</v>
      </c>
      <c r="AZ177" s="85">
        <f t="shared" si="21"/>
        <v>129789</v>
      </c>
      <c r="BA177" s="85">
        <f t="shared" si="22"/>
        <v>677179</v>
      </c>
      <c r="BB177" s="85">
        <f t="shared" si="23"/>
        <v>243</v>
      </c>
      <c r="BC177" s="85">
        <f t="shared" si="24"/>
        <v>27965</v>
      </c>
      <c r="BD177" s="85">
        <f t="shared" si="25"/>
        <v>835176</v>
      </c>
      <c r="BE177" s="86">
        <f t="shared" si="26"/>
        <v>15.540317250495702</v>
      </c>
      <c r="BF177" s="85">
        <f t="shared" si="20"/>
        <v>641.4562211981566</v>
      </c>
    </row>
    <row r="178" spans="1:58" ht="12.75">
      <c r="A178" s="80" t="s">
        <v>80</v>
      </c>
      <c r="B178" s="80" t="s">
        <v>358</v>
      </c>
      <c r="C178" s="60">
        <v>51168</v>
      </c>
      <c r="D178" s="81" t="s">
        <v>67</v>
      </c>
      <c r="E178" s="81" t="s">
        <v>145</v>
      </c>
      <c r="F178" s="81" t="s">
        <v>80</v>
      </c>
      <c r="G178" s="81" t="s">
        <v>354</v>
      </c>
      <c r="H178" s="81">
        <v>1540</v>
      </c>
      <c r="I178" s="82"/>
      <c r="J178" s="81">
        <v>900</v>
      </c>
      <c r="K178" s="81">
        <v>1586520</v>
      </c>
      <c r="L178" s="83">
        <v>718760</v>
      </c>
      <c r="M178" s="82"/>
      <c r="N178" s="83">
        <v>1296480</v>
      </c>
      <c r="O178" s="83">
        <v>33220</v>
      </c>
      <c r="P178" s="82"/>
      <c r="Q178" s="83">
        <v>2524</v>
      </c>
      <c r="R178" s="82"/>
      <c r="S178" s="82"/>
      <c r="T178" s="82"/>
      <c r="U178" s="82"/>
      <c r="V178" s="82"/>
      <c r="W178" s="83">
        <v>1762530</v>
      </c>
      <c r="X178" s="83">
        <v>7920</v>
      </c>
      <c r="Y178" s="83">
        <v>2531245</v>
      </c>
      <c r="Z178" s="82"/>
      <c r="AA178" s="83">
        <v>114</v>
      </c>
      <c r="AB178" s="83">
        <v>52380</v>
      </c>
      <c r="AC178" s="83">
        <v>28170</v>
      </c>
      <c r="AD178" s="82"/>
      <c r="AE178" s="83">
        <v>1391</v>
      </c>
      <c r="AF178" s="83">
        <v>3167</v>
      </c>
      <c r="AG178" s="83">
        <v>3200</v>
      </c>
      <c r="AH178" s="83">
        <v>55550</v>
      </c>
      <c r="AI178" s="83">
        <v>34200</v>
      </c>
      <c r="AJ178" s="83">
        <v>515640</v>
      </c>
      <c r="AK178" s="82"/>
      <c r="AL178" s="83">
        <v>23770</v>
      </c>
      <c r="AM178" s="83">
        <v>1312830</v>
      </c>
      <c r="AN178" s="82"/>
      <c r="AO178" s="83">
        <v>15088420</v>
      </c>
      <c r="AP178" s="83">
        <v>1309480</v>
      </c>
      <c r="AQ178" s="82"/>
      <c r="AR178" s="83">
        <v>554780</v>
      </c>
      <c r="AS178" s="82"/>
      <c r="AT178" s="84">
        <v>3167</v>
      </c>
      <c r="AU178" s="82"/>
      <c r="AV178" s="82"/>
      <c r="AW178" s="84">
        <v>554780</v>
      </c>
      <c r="AX178" s="82"/>
      <c r="AY178" s="83">
        <v>15088420</v>
      </c>
      <c r="AZ178" s="85">
        <f t="shared" si="21"/>
        <v>10520700</v>
      </c>
      <c r="BA178" s="85">
        <f t="shared" si="22"/>
        <v>15088420</v>
      </c>
      <c r="BB178" s="85">
        <f t="shared" si="23"/>
        <v>4591</v>
      </c>
      <c r="BC178" s="85">
        <f t="shared" si="24"/>
        <v>0</v>
      </c>
      <c r="BD178" s="85">
        <f t="shared" si="25"/>
        <v>25613711</v>
      </c>
      <c r="BE178" s="86">
        <f t="shared" si="26"/>
        <v>41.07448545819854</v>
      </c>
      <c r="BF178" s="85">
        <f t="shared" si="20"/>
        <v>500.5806558786742</v>
      </c>
    </row>
    <row r="179" spans="1:58" ht="12.75">
      <c r="A179" s="80" t="s">
        <v>86</v>
      </c>
      <c r="B179" s="80" t="s">
        <v>359</v>
      </c>
      <c r="C179" s="60">
        <v>1144</v>
      </c>
      <c r="D179" s="81" t="s">
        <v>67</v>
      </c>
      <c r="E179" s="81" t="s">
        <v>145</v>
      </c>
      <c r="F179" s="81" t="s">
        <v>86</v>
      </c>
      <c r="G179" s="81" t="s">
        <v>354</v>
      </c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3">
        <v>47730</v>
      </c>
      <c r="X179" s="82"/>
      <c r="Y179" s="82"/>
      <c r="Z179" s="82"/>
      <c r="AA179" s="83">
        <v>36</v>
      </c>
      <c r="AB179" s="83">
        <v>1663</v>
      </c>
      <c r="AC179" s="83">
        <v>455</v>
      </c>
      <c r="AD179" s="83">
        <v>250</v>
      </c>
      <c r="AE179" s="82"/>
      <c r="AF179" s="83">
        <v>144</v>
      </c>
      <c r="AG179" s="82"/>
      <c r="AH179" s="83">
        <v>1004</v>
      </c>
      <c r="AI179" s="83">
        <v>1501</v>
      </c>
      <c r="AJ179" s="82"/>
      <c r="AK179" s="82"/>
      <c r="AL179" s="82"/>
      <c r="AM179" s="83">
        <v>3490</v>
      </c>
      <c r="AN179" s="83">
        <v>560</v>
      </c>
      <c r="AO179" s="83">
        <v>28920</v>
      </c>
      <c r="AP179" s="82"/>
      <c r="AQ179" s="82"/>
      <c r="AR179" s="83">
        <v>3630</v>
      </c>
      <c r="AS179" s="82"/>
      <c r="AT179" s="82"/>
      <c r="AU179" s="84">
        <v>144</v>
      </c>
      <c r="AV179" s="84">
        <v>3630</v>
      </c>
      <c r="AW179" s="84">
        <v>3630</v>
      </c>
      <c r="AX179" s="84">
        <v>28920</v>
      </c>
      <c r="AY179" s="83">
        <v>351420</v>
      </c>
      <c r="AZ179" s="85">
        <f t="shared" si="21"/>
        <v>88429</v>
      </c>
      <c r="BA179" s="85">
        <f t="shared" si="22"/>
        <v>351420</v>
      </c>
      <c r="BB179" s="85">
        <f t="shared" si="23"/>
        <v>394</v>
      </c>
      <c r="BC179" s="85">
        <f t="shared" si="24"/>
        <v>4190</v>
      </c>
      <c r="BD179" s="85">
        <f t="shared" si="25"/>
        <v>444433</v>
      </c>
      <c r="BE179" s="86">
        <f t="shared" si="26"/>
        <v>19.89703734871173</v>
      </c>
      <c r="BF179" s="85">
        <f t="shared" si="20"/>
        <v>388.49038461538464</v>
      </c>
    </row>
    <row r="180" spans="1:58" ht="12.75">
      <c r="A180" s="80" t="s">
        <v>236</v>
      </c>
      <c r="B180" s="80" t="s">
        <v>360</v>
      </c>
      <c r="C180" s="60">
        <v>8511</v>
      </c>
      <c r="D180" s="81" t="s">
        <v>67</v>
      </c>
      <c r="E180" s="81" t="s">
        <v>145</v>
      </c>
      <c r="F180" s="81" t="s">
        <v>236</v>
      </c>
      <c r="G180" s="81" t="s">
        <v>354</v>
      </c>
      <c r="H180" s="82"/>
      <c r="I180" s="82"/>
      <c r="J180" s="82"/>
      <c r="K180" s="81">
        <v>18110</v>
      </c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3">
        <v>235950</v>
      </c>
      <c r="X180" s="82"/>
      <c r="Y180" s="82"/>
      <c r="Z180" s="82"/>
      <c r="AA180" s="82"/>
      <c r="AB180" s="83">
        <v>4597</v>
      </c>
      <c r="AC180" s="83">
        <v>5860</v>
      </c>
      <c r="AD180" s="83">
        <v>514</v>
      </c>
      <c r="AE180" s="82"/>
      <c r="AF180" s="83">
        <v>220</v>
      </c>
      <c r="AG180" s="82"/>
      <c r="AH180" s="83">
        <v>3696</v>
      </c>
      <c r="AI180" s="83">
        <v>7225</v>
      </c>
      <c r="AJ180" s="82"/>
      <c r="AK180" s="82"/>
      <c r="AL180" s="82"/>
      <c r="AM180" s="83">
        <v>316940</v>
      </c>
      <c r="AN180" s="83">
        <v>170</v>
      </c>
      <c r="AO180" s="83">
        <v>266140</v>
      </c>
      <c r="AP180" s="83">
        <v>14480</v>
      </c>
      <c r="AQ180" s="82"/>
      <c r="AR180" s="83">
        <v>47480</v>
      </c>
      <c r="AS180" s="82"/>
      <c r="AT180" s="82"/>
      <c r="AU180" s="84">
        <v>220</v>
      </c>
      <c r="AV180" s="84">
        <v>47480</v>
      </c>
      <c r="AW180" s="84">
        <v>47480</v>
      </c>
      <c r="AX180" s="84">
        <v>266140</v>
      </c>
      <c r="AY180" s="83">
        <v>2346540</v>
      </c>
      <c r="AZ180" s="85">
        <f t="shared" si="21"/>
        <v>905998</v>
      </c>
      <c r="BA180" s="85">
        <f t="shared" si="22"/>
        <v>2346540</v>
      </c>
      <c r="BB180" s="85">
        <f t="shared" si="23"/>
        <v>734</v>
      </c>
      <c r="BC180" s="85">
        <f t="shared" si="24"/>
        <v>47650</v>
      </c>
      <c r="BD180" s="85">
        <f t="shared" si="25"/>
        <v>3300922</v>
      </c>
      <c r="BE180" s="86">
        <f t="shared" si="26"/>
        <v>27.446816374334198</v>
      </c>
      <c r="BF180" s="85">
        <f t="shared" si="20"/>
        <v>387.84185172130185</v>
      </c>
    </row>
    <row r="181" spans="1:58" ht="12.75">
      <c r="A181" s="80" t="s">
        <v>88</v>
      </c>
      <c r="B181" s="80" t="s">
        <v>361</v>
      </c>
      <c r="C181" s="60">
        <v>2962</v>
      </c>
      <c r="D181" s="81" t="s">
        <v>67</v>
      </c>
      <c r="E181" s="81" t="s">
        <v>145</v>
      </c>
      <c r="F181" s="81" t="s">
        <v>88</v>
      </c>
      <c r="G181" s="81" t="s">
        <v>354</v>
      </c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3">
        <v>51843</v>
      </c>
      <c r="X181" s="82"/>
      <c r="Y181" s="82"/>
      <c r="Z181" s="82"/>
      <c r="AA181" s="82"/>
      <c r="AB181" s="83">
        <v>1918</v>
      </c>
      <c r="AC181" s="83">
        <v>1480</v>
      </c>
      <c r="AD181" s="83">
        <v>227</v>
      </c>
      <c r="AE181" s="82"/>
      <c r="AF181" s="83">
        <v>78</v>
      </c>
      <c r="AG181" s="82"/>
      <c r="AH181" s="83">
        <v>1542</v>
      </c>
      <c r="AI181" s="83">
        <v>3015</v>
      </c>
      <c r="AJ181" s="82"/>
      <c r="AK181" s="82"/>
      <c r="AL181" s="82"/>
      <c r="AM181" s="82"/>
      <c r="AN181" s="82"/>
      <c r="AO181" s="83">
        <v>851239</v>
      </c>
      <c r="AP181" s="82"/>
      <c r="AQ181" s="82"/>
      <c r="AR181" s="83">
        <v>34814</v>
      </c>
      <c r="AS181" s="82"/>
      <c r="AT181" s="82"/>
      <c r="AU181" s="84">
        <v>78</v>
      </c>
      <c r="AV181" s="84">
        <v>34814</v>
      </c>
      <c r="AW181" s="84">
        <v>34814</v>
      </c>
      <c r="AX181" s="84">
        <v>69889</v>
      </c>
      <c r="AY181" s="83">
        <v>851239</v>
      </c>
      <c r="AZ181" s="85">
        <f t="shared" si="21"/>
        <v>164501</v>
      </c>
      <c r="BA181" s="85">
        <f t="shared" si="22"/>
        <v>851239</v>
      </c>
      <c r="BB181" s="85">
        <f t="shared" si="23"/>
        <v>305</v>
      </c>
      <c r="BC181" s="85">
        <f t="shared" si="24"/>
        <v>34814</v>
      </c>
      <c r="BD181" s="85">
        <f t="shared" si="25"/>
        <v>1050859</v>
      </c>
      <c r="BE181" s="86">
        <f t="shared" si="26"/>
        <v>15.653955478327731</v>
      </c>
      <c r="BF181" s="85">
        <f t="shared" si="20"/>
        <v>354.7802160702228</v>
      </c>
    </row>
    <row r="182" spans="1:58" ht="12.75">
      <c r="A182" s="80" t="s">
        <v>90</v>
      </c>
      <c r="B182" s="80" t="s">
        <v>362</v>
      </c>
      <c r="C182" s="60">
        <v>2349</v>
      </c>
      <c r="D182" s="81" t="s">
        <v>67</v>
      </c>
      <c r="E182" s="81" t="s">
        <v>145</v>
      </c>
      <c r="F182" s="81" t="s">
        <v>90</v>
      </c>
      <c r="G182" s="81" t="s">
        <v>354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3">
        <v>55490</v>
      </c>
      <c r="X182" s="82"/>
      <c r="Y182" s="82"/>
      <c r="Z182" s="82"/>
      <c r="AA182" s="82"/>
      <c r="AB182" s="83">
        <v>1297</v>
      </c>
      <c r="AC182" s="83">
        <v>1060</v>
      </c>
      <c r="AD182" s="83">
        <v>300</v>
      </c>
      <c r="AE182" s="82"/>
      <c r="AF182" s="83">
        <v>62</v>
      </c>
      <c r="AG182" s="82"/>
      <c r="AH182" s="83">
        <v>1043</v>
      </c>
      <c r="AI182" s="83">
        <v>2038</v>
      </c>
      <c r="AJ182" s="82"/>
      <c r="AK182" s="82"/>
      <c r="AL182" s="82"/>
      <c r="AM182" s="82"/>
      <c r="AN182" s="82"/>
      <c r="AO182" s="83">
        <v>717330</v>
      </c>
      <c r="AP182" s="82"/>
      <c r="AQ182" s="82"/>
      <c r="AR182" s="83">
        <v>11925</v>
      </c>
      <c r="AS182" s="82"/>
      <c r="AT182" s="82"/>
      <c r="AU182" s="84">
        <v>62</v>
      </c>
      <c r="AV182" s="84">
        <v>11925</v>
      </c>
      <c r="AW182" s="84">
        <v>11925</v>
      </c>
      <c r="AX182" s="84">
        <v>73180</v>
      </c>
      <c r="AY182" s="83">
        <v>717330</v>
      </c>
      <c r="AZ182" s="85">
        <f t="shared" si="21"/>
        <v>146033</v>
      </c>
      <c r="BA182" s="85">
        <f t="shared" si="22"/>
        <v>717330</v>
      </c>
      <c r="BB182" s="85">
        <f t="shared" si="23"/>
        <v>362</v>
      </c>
      <c r="BC182" s="85">
        <f t="shared" si="24"/>
        <v>11925</v>
      </c>
      <c r="BD182" s="85">
        <f t="shared" si="25"/>
        <v>875650</v>
      </c>
      <c r="BE182" s="86">
        <f t="shared" si="26"/>
        <v>16.677097013647003</v>
      </c>
      <c r="BF182" s="85">
        <f t="shared" si="20"/>
        <v>372.77564921243084</v>
      </c>
    </row>
    <row r="183" spans="1:58" ht="12.75">
      <c r="A183" s="80" t="s">
        <v>92</v>
      </c>
      <c r="B183" s="80" t="s">
        <v>363</v>
      </c>
      <c r="C183" s="60">
        <v>3526</v>
      </c>
      <c r="D183" s="81" t="s">
        <v>67</v>
      </c>
      <c r="E183" s="81" t="s">
        <v>145</v>
      </c>
      <c r="F183" s="81" t="s">
        <v>92</v>
      </c>
      <c r="G183" s="81" t="s">
        <v>354</v>
      </c>
      <c r="H183" s="82"/>
      <c r="I183" s="82"/>
      <c r="J183" s="82"/>
      <c r="K183" s="82"/>
      <c r="L183" s="82"/>
      <c r="M183" s="82"/>
      <c r="N183" s="83">
        <v>1960</v>
      </c>
      <c r="O183" s="82"/>
      <c r="P183" s="82"/>
      <c r="Q183" s="83">
        <v>1000</v>
      </c>
      <c r="R183" s="82"/>
      <c r="S183" s="82"/>
      <c r="T183" s="82"/>
      <c r="U183" s="82"/>
      <c r="V183" s="82"/>
      <c r="W183" s="83">
        <v>143510</v>
      </c>
      <c r="X183" s="82"/>
      <c r="Y183" s="83">
        <v>133860</v>
      </c>
      <c r="Z183" s="82"/>
      <c r="AA183" s="82"/>
      <c r="AB183" s="83">
        <v>2008</v>
      </c>
      <c r="AC183" s="83">
        <v>2270</v>
      </c>
      <c r="AD183" s="83">
        <v>300</v>
      </c>
      <c r="AE183" s="82"/>
      <c r="AF183" s="83">
        <v>96</v>
      </c>
      <c r="AG183" s="82"/>
      <c r="AH183" s="83">
        <v>1615</v>
      </c>
      <c r="AI183" s="83">
        <v>3156</v>
      </c>
      <c r="AJ183" s="82"/>
      <c r="AK183" s="82"/>
      <c r="AL183" s="82"/>
      <c r="AM183" s="83">
        <v>361160</v>
      </c>
      <c r="AN183" s="82"/>
      <c r="AO183" s="83">
        <v>130440</v>
      </c>
      <c r="AP183" s="83">
        <v>85070</v>
      </c>
      <c r="AQ183" s="82"/>
      <c r="AR183" s="83">
        <v>25580</v>
      </c>
      <c r="AS183" s="82"/>
      <c r="AT183" s="82"/>
      <c r="AU183" s="84">
        <v>96</v>
      </c>
      <c r="AV183" s="84">
        <v>25580</v>
      </c>
      <c r="AW183" s="84">
        <v>25580</v>
      </c>
      <c r="AX183" s="84">
        <v>130440</v>
      </c>
      <c r="AY183" s="83">
        <v>1015210</v>
      </c>
      <c r="AZ183" s="85">
        <f t="shared" si="21"/>
        <v>806559</v>
      </c>
      <c r="BA183" s="85">
        <f t="shared" si="22"/>
        <v>1015210</v>
      </c>
      <c r="BB183" s="85">
        <f t="shared" si="23"/>
        <v>396</v>
      </c>
      <c r="BC183" s="85">
        <f t="shared" si="24"/>
        <v>25580</v>
      </c>
      <c r="BD183" s="85">
        <f t="shared" si="25"/>
        <v>1847745</v>
      </c>
      <c r="BE183" s="86">
        <f t="shared" si="26"/>
        <v>43.65099080230227</v>
      </c>
      <c r="BF183" s="85">
        <f t="shared" si="20"/>
        <v>524.0343165059558</v>
      </c>
    </row>
    <row r="184" spans="1:58" ht="12.75">
      <c r="A184" s="80" t="s">
        <v>94</v>
      </c>
      <c r="B184" s="80" t="s">
        <v>364</v>
      </c>
      <c r="C184" s="60">
        <v>3214</v>
      </c>
      <c r="D184" s="81" t="s">
        <v>67</v>
      </c>
      <c r="E184" s="81" t="s">
        <v>145</v>
      </c>
      <c r="F184" s="81" t="s">
        <v>94</v>
      </c>
      <c r="G184" s="81" t="s">
        <v>354</v>
      </c>
      <c r="H184" s="82"/>
      <c r="I184" s="82">
        <v>20</v>
      </c>
      <c r="J184" s="82"/>
      <c r="K184" s="82">
        <v>28900</v>
      </c>
      <c r="L184" s="82">
        <v>0</v>
      </c>
      <c r="M184" s="82"/>
      <c r="N184" s="83">
        <v>51400</v>
      </c>
      <c r="O184" s="82"/>
      <c r="P184" s="82"/>
      <c r="Q184" s="83"/>
      <c r="R184" s="82"/>
      <c r="S184" s="82"/>
      <c r="T184" s="82"/>
      <c r="U184" s="82"/>
      <c r="V184" s="82"/>
      <c r="W184" s="83">
        <v>85560</v>
      </c>
      <c r="X184" s="82"/>
      <c r="Y184" s="83"/>
      <c r="Z184" s="82">
        <v>6920</v>
      </c>
      <c r="AA184" s="82"/>
      <c r="AB184" s="83"/>
      <c r="AC184" s="83">
        <v>340</v>
      </c>
      <c r="AD184" s="83"/>
      <c r="AE184" s="82">
        <v>43</v>
      </c>
      <c r="AF184" s="83"/>
      <c r="AG184" s="82">
        <v>180</v>
      </c>
      <c r="AH184" s="83"/>
      <c r="AI184" s="83"/>
      <c r="AJ184" s="82"/>
      <c r="AK184" s="82">
        <v>16010</v>
      </c>
      <c r="AL184" s="82"/>
      <c r="AM184" s="83"/>
      <c r="AN184" s="82"/>
      <c r="AO184" s="83">
        <v>1209620</v>
      </c>
      <c r="AP184" s="83"/>
      <c r="AQ184" s="82"/>
      <c r="AR184" s="83">
        <v>15930</v>
      </c>
      <c r="AS184" s="82"/>
      <c r="AT184" s="82"/>
      <c r="AU184" s="84"/>
      <c r="AV184" s="84">
        <v>2630</v>
      </c>
      <c r="AW184" s="84">
        <v>13300</v>
      </c>
      <c r="AX184" s="84">
        <v>0</v>
      </c>
      <c r="AY184" s="83">
        <v>1209560</v>
      </c>
      <c r="AZ184" s="85">
        <f>I184+J184+K184+L184+M184+N184+O184+Q184+R184+S184+U184+W184+X184+Y184+Z184+AA184+AB184+AC184+AH184+AI184+AJ184+AK184+AL184+AM184+AT184+AX184+AW184</f>
        <v>202450</v>
      </c>
      <c r="BA184" s="85">
        <f t="shared" si="22"/>
        <v>1209560</v>
      </c>
      <c r="BB184" s="85">
        <f t="shared" si="23"/>
        <v>223</v>
      </c>
      <c r="BC184" s="85">
        <f t="shared" si="24"/>
        <v>2630</v>
      </c>
      <c r="BD184" s="85">
        <f t="shared" si="25"/>
        <v>1414863</v>
      </c>
      <c r="BE184" s="86">
        <f t="shared" si="26"/>
        <v>14.308805870250335</v>
      </c>
      <c r="BF184" s="85">
        <f t="shared" si="20"/>
        <v>440.218730553827</v>
      </c>
    </row>
    <row r="185" spans="1:58" ht="12.75">
      <c r="A185" s="80" t="s">
        <v>96</v>
      </c>
      <c r="B185" s="80" t="s">
        <v>365</v>
      </c>
      <c r="C185" s="60">
        <v>1019</v>
      </c>
      <c r="D185" s="81" t="s">
        <v>67</v>
      </c>
      <c r="E185" s="81" t="s">
        <v>145</v>
      </c>
      <c r="F185" s="81" t="s">
        <v>96</v>
      </c>
      <c r="G185" s="81" t="s">
        <v>354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3">
        <v>57030</v>
      </c>
      <c r="X185" s="82"/>
      <c r="Y185" s="83">
        <v>32690</v>
      </c>
      <c r="Z185" s="82"/>
      <c r="AA185" s="82"/>
      <c r="AB185" s="83">
        <v>1189</v>
      </c>
      <c r="AC185" s="83">
        <v>200</v>
      </c>
      <c r="AD185" s="83">
        <v>200</v>
      </c>
      <c r="AE185" s="82"/>
      <c r="AF185" s="82"/>
      <c r="AG185" s="82"/>
      <c r="AH185" s="83">
        <v>1140</v>
      </c>
      <c r="AI185" s="83">
        <v>1446</v>
      </c>
      <c r="AJ185" s="82"/>
      <c r="AK185" s="82"/>
      <c r="AL185" s="82"/>
      <c r="AM185" s="82"/>
      <c r="AN185" s="83">
        <v>400</v>
      </c>
      <c r="AO185" s="83">
        <v>243670</v>
      </c>
      <c r="AP185" s="82"/>
      <c r="AQ185" s="83">
        <v>2110</v>
      </c>
      <c r="AR185" s="83">
        <v>12470</v>
      </c>
      <c r="AS185" s="82"/>
      <c r="AT185" s="82"/>
      <c r="AU185" s="82"/>
      <c r="AV185" s="84">
        <v>12470</v>
      </c>
      <c r="AW185" s="84">
        <v>12470</v>
      </c>
      <c r="AX185" s="84">
        <v>52960</v>
      </c>
      <c r="AY185" s="83">
        <v>243670</v>
      </c>
      <c r="AZ185" s="85">
        <f t="shared" si="21"/>
        <v>159125</v>
      </c>
      <c r="BA185" s="85">
        <f t="shared" si="22"/>
        <v>243670</v>
      </c>
      <c r="BB185" s="85">
        <f t="shared" si="23"/>
        <v>200</v>
      </c>
      <c r="BC185" s="85">
        <f t="shared" si="24"/>
        <v>12870</v>
      </c>
      <c r="BD185" s="85">
        <f t="shared" si="25"/>
        <v>415865</v>
      </c>
      <c r="BE185" s="86">
        <f t="shared" si="26"/>
        <v>38.26361920334724</v>
      </c>
      <c r="BF185" s="85">
        <f t="shared" si="20"/>
        <v>408.1108930323847</v>
      </c>
    </row>
    <row r="186" spans="1:58" ht="12.75">
      <c r="A186" s="80" t="s">
        <v>98</v>
      </c>
      <c r="B186" s="80" t="s">
        <v>366</v>
      </c>
      <c r="C186" s="60">
        <v>5389</v>
      </c>
      <c r="D186" s="81" t="s">
        <v>67</v>
      </c>
      <c r="E186" s="81" t="s">
        <v>145</v>
      </c>
      <c r="F186" s="81" t="s">
        <v>98</v>
      </c>
      <c r="G186" s="81" t="s">
        <v>354</v>
      </c>
      <c r="H186" s="82"/>
      <c r="I186" s="82"/>
      <c r="J186" s="82"/>
      <c r="K186" s="81">
        <v>30600</v>
      </c>
      <c r="L186" s="82"/>
      <c r="M186" s="82"/>
      <c r="N186" s="82"/>
      <c r="O186" s="82"/>
      <c r="P186" s="82"/>
      <c r="Q186" s="83">
        <v>2200</v>
      </c>
      <c r="R186" s="82"/>
      <c r="S186" s="82"/>
      <c r="T186" s="82"/>
      <c r="U186" s="82"/>
      <c r="V186" s="82"/>
      <c r="W186" s="83">
        <v>184350</v>
      </c>
      <c r="X186" s="82"/>
      <c r="Y186" s="83">
        <v>262390</v>
      </c>
      <c r="Z186" s="83">
        <v>21850</v>
      </c>
      <c r="AA186" s="83">
        <v>142</v>
      </c>
      <c r="AB186" s="83">
        <v>6605</v>
      </c>
      <c r="AC186" s="83">
        <v>2905</v>
      </c>
      <c r="AD186" s="83">
        <v>970</v>
      </c>
      <c r="AE186" s="82"/>
      <c r="AF186" s="83">
        <v>574</v>
      </c>
      <c r="AG186" s="82"/>
      <c r="AH186" s="83">
        <v>685</v>
      </c>
      <c r="AI186" s="83">
        <v>9267</v>
      </c>
      <c r="AJ186" s="82"/>
      <c r="AK186" s="82"/>
      <c r="AL186" s="82"/>
      <c r="AM186" s="83">
        <v>641010</v>
      </c>
      <c r="AN186" s="83">
        <v>400</v>
      </c>
      <c r="AO186" s="83">
        <v>2259880</v>
      </c>
      <c r="AP186" s="83">
        <v>122660</v>
      </c>
      <c r="AQ186" s="82"/>
      <c r="AR186" s="83">
        <v>89900</v>
      </c>
      <c r="AS186" s="82"/>
      <c r="AT186" s="82"/>
      <c r="AU186" s="84">
        <v>574</v>
      </c>
      <c r="AV186" s="84">
        <v>89900</v>
      </c>
      <c r="AW186" s="84">
        <v>89900</v>
      </c>
      <c r="AX186" s="84">
        <v>254590</v>
      </c>
      <c r="AY186" s="83">
        <v>2259880</v>
      </c>
      <c r="AZ186" s="85">
        <f t="shared" si="21"/>
        <v>1506494</v>
      </c>
      <c r="BA186" s="85">
        <f t="shared" si="22"/>
        <v>2259880</v>
      </c>
      <c r="BB186" s="85">
        <f t="shared" si="23"/>
        <v>1544</v>
      </c>
      <c r="BC186" s="85">
        <f t="shared" si="24"/>
        <v>90300</v>
      </c>
      <c r="BD186" s="85">
        <f t="shared" si="25"/>
        <v>3858218</v>
      </c>
      <c r="BE186" s="86">
        <f t="shared" si="26"/>
        <v>39.04636803830162</v>
      </c>
      <c r="BF186" s="85">
        <f t="shared" si="20"/>
        <v>715.9432176656152</v>
      </c>
    </row>
    <row r="187" spans="1:58" ht="12.75">
      <c r="A187" s="80" t="s">
        <v>104</v>
      </c>
      <c r="B187" s="80" t="s">
        <v>367</v>
      </c>
      <c r="C187" s="60">
        <v>9433</v>
      </c>
      <c r="D187" s="81" t="s">
        <v>67</v>
      </c>
      <c r="E187" s="81" t="s">
        <v>145</v>
      </c>
      <c r="F187" s="81" t="s">
        <v>104</v>
      </c>
      <c r="G187" s="81" t="s">
        <v>354</v>
      </c>
      <c r="H187" s="82"/>
      <c r="I187" s="82"/>
      <c r="J187" s="82"/>
      <c r="K187" s="82"/>
      <c r="L187" s="82"/>
      <c r="M187" s="82"/>
      <c r="N187" s="82"/>
      <c r="O187" s="82"/>
      <c r="P187" s="82"/>
      <c r="Q187" s="83">
        <v>900</v>
      </c>
      <c r="R187" s="82"/>
      <c r="S187" s="82"/>
      <c r="T187" s="82"/>
      <c r="U187" s="82"/>
      <c r="V187" s="82"/>
      <c r="W187" s="83">
        <v>318500</v>
      </c>
      <c r="X187" s="82"/>
      <c r="Y187" s="83">
        <v>357200</v>
      </c>
      <c r="Z187" s="82"/>
      <c r="AA187" s="82"/>
      <c r="AB187" s="83">
        <v>5634</v>
      </c>
      <c r="AC187" s="83">
        <v>6410</v>
      </c>
      <c r="AD187" s="83">
        <v>730</v>
      </c>
      <c r="AE187" s="82"/>
      <c r="AF187" s="83">
        <v>269</v>
      </c>
      <c r="AG187" s="82"/>
      <c r="AH187" s="83">
        <v>4530</v>
      </c>
      <c r="AI187" s="83">
        <v>8856</v>
      </c>
      <c r="AJ187" s="82"/>
      <c r="AK187" s="82"/>
      <c r="AL187" s="82"/>
      <c r="AM187" s="83">
        <v>4260</v>
      </c>
      <c r="AN187" s="82"/>
      <c r="AO187" s="83">
        <v>1908230</v>
      </c>
      <c r="AP187" s="82"/>
      <c r="AQ187" s="82"/>
      <c r="AR187" s="83">
        <v>60255</v>
      </c>
      <c r="AS187" s="82"/>
      <c r="AT187" s="82"/>
      <c r="AU187" s="84">
        <v>269</v>
      </c>
      <c r="AV187" s="84">
        <v>60255</v>
      </c>
      <c r="AW187" s="84">
        <v>60255</v>
      </c>
      <c r="AX187" s="84">
        <v>369420</v>
      </c>
      <c r="AY187" s="83">
        <v>1908230</v>
      </c>
      <c r="AZ187" s="85">
        <f t="shared" si="21"/>
        <v>1135965</v>
      </c>
      <c r="BA187" s="85">
        <f t="shared" si="22"/>
        <v>1908230</v>
      </c>
      <c r="BB187" s="85">
        <f t="shared" si="23"/>
        <v>999</v>
      </c>
      <c r="BC187" s="85">
        <f t="shared" si="24"/>
        <v>60255</v>
      </c>
      <c r="BD187" s="85">
        <f t="shared" si="25"/>
        <v>3105449</v>
      </c>
      <c r="BE187" s="86">
        <f t="shared" si="26"/>
        <v>36.57973452470158</v>
      </c>
      <c r="BF187" s="85">
        <f t="shared" si="20"/>
        <v>329.21117353970106</v>
      </c>
    </row>
    <row r="188" spans="1:58" ht="12.75">
      <c r="A188" s="80" t="s">
        <v>106</v>
      </c>
      <c r="B188" s="80" t="s">
        <v>368</v>
      </c>
      <c r="C188" s="60">
        <v>1444</v>
      </c>
      <c r="D188" s="81" t="s">
        <v>67</v>
      </c>
      <c r="E188" s="81" t="s">
        <v>145</v>
      </c>
      <c r="F188" s="81" t="s">
        <v>106</v>
      </c>
      <c r="G188" s="81" t="s">
        <v>354</v>
      </c>
      <c r="H188" s="82"/>
      <c r="I188" s="82"/>
      <c r="J188" s="82"/>
      <c r="K188" s="82"/>
      <c r="L188" s="83">
        <v>3580</v>
      </c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3">
        <v>7070</v>
      </c>
      <c r="X188" s="83">
        <v>10090</v>
      </c>
      <c r="Y188" s="82"/>
      <c r="Z188" s="82"/>
      <c r="AA188" s="82"/>
      <c r="AB188" s="83">
        <v>1380</v>
      </c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3">
        <v>472920</v>
      </c>
      <c r="AP188" s="82"/>
      <c r="AQ188" s="82"/>
      <c r="AR188" s="82"/>
      <c r="AS188" s="82"/>
      <c r="AT188" s="82"/>
      <c r="AU188" s="82"/>
      <c r="AV188" s="82"/>
      <c r="AW188" s="82"/>
      <c r="AX188" s="82"/>
      <c r="AY188" s="83">
        <v>472920</v>
      </c>
      <c r="AZ188" s="85">
        <f t="shared" si="21"/>
        <v>22120</v>
      </c>
      <c r="BA188" s="85">
        <f t="shared" si="22"/>
        <v>472920</v>
      </c>
      <c r="BB188" s="85">
        <f t="shared" si="23"/>
        <v>0</v>
      </c>
      <c r="BC188" s="85">
        <f t="shared" si="24"/>
        <v>0</v>
      </c>
      <c r="BD188" s="85">
        <f t="shared" si="25"/>
        <v>495040</v>
      </c>
      <c r="BE188" s="86">
        <f t="shared" si="26"/>
        <v>4.468325791855204</v>
      </c>
      <c r="BF188" s="85">
        <f t="shared" si="20"/>
        <v>342.8254847645429</v>
      </c>
    </row>
    <row r="189" spans="1:58" ht="12.75">
      <c r="A189" s="80" t="s">
        <v>110</v>
      </c>
      <c r="B189" s="80" t="s">
        <v>369</v>
      </c>
      <c r="C189" s="60">
        <v>15652</v>
      </c>
      <c r="D189" s="81" t="s">
        <v>67</v>
      </c>
      <c r="E189" s="81" t="s">
        <v>145</v>
      </c>
      <c r="F189" s="81" t="s">
        <v>110</v>
      </c>
      <c r="G189" s="81" t="s">
        <v>354</v>
      </c>
      <c r="H189" s="82"/>
      <c r="I189" s="82"/>
      <c r="J189" s="81">
        <v>1000</v>
      </c>
      <c r="K189" s="81">
        <v>196020</v>
      </c>
      <c r="L189" s="82"/>
      <c r="M189" s="83">
        <v>8200</v>
      </c>
      <c r="N189" s="83">
        <v>78000</v>
      </c>
      <c r="O189" s="82"/>
      <c r="P189" s="82"/>
      <c r="Q189" s="83">
        <v>4300</v>
      </c>
      <c r="R189" s="82"/>
      <c r="S189" s="82"/>
      <c r="T189" s="82"/>
      <c r="U189" s="82"/>
      <c r="V189" s="82"/>
      <c r="W189" s="83">
        <v>552900</v>
      </c>
      <c r="X189" s="82"/>
      <c r="Y189" s="83">
        <v>1016870</v>
      </c>
      <c r="Z189" s="82"/>
      <c r="AA189" s="83">
        <v>238</v>
      </c>
      <c r="AB189" s="83">
        <v>20880</v>
      </c>
      <c r="AC189" s="83">
        <v>3080</v>
      </c>
      <c r="AD189" s="83">
        <v>1400</v>
      </c>
      <c r="AE189" s="82"/>
      <c r="AF189" s="83">
        <v>1580</v>
      </c>
      <c r="AG189" s="82"/>
      <c r="AH189" s="83">
        <v>17600</v>
      </c>
      <c r="AI189" s="83">
        <v>19500</v>
      </c>
      <c r="AJ189" s="82"/>
      <c r="AK189" s="83">
        <v>3660</v>
      </c>
      <c r="AL189" s="82"/>
      <c r="AM189" s="83">
        <v>1573170</v>
      </c>
      <c r="AN189" s="82"/>
      <c r="AO189" s="83">
        <v>5535220</v>
      </c>
      <c r="AP189" s="83">
        <v>504950</v>
      </c>
      <c r="AQ189" s="82"/>
      <c r="AR189" s="83">
        <v>237320</v>
      </c>
      <c r="AS189" s="82"/>
      <c r="AT189" s="82"/>
      <c r="AU189" s="84">
        <v>1580</v>
      </c>
      <c r="AV189" s="84">
        <v>237320</v>
      </c>
      <c r="AW189" s="84">
        <v>237320</v>
      </c>
      <c r="AX189" s="84">
        <v>673520</v>
      </c>
      <c r="AY189" s="83">
        <v>5535220</v>
      </c>
      <c r="AZ189" s="85">
        <f t="shared" si="21"/>
        <v>4406258</v>
      </c>
      <c r="BA189" s="85">
        <f t="shared" si="22"/>
        <v>5535220</v>
      </c>
      <c r="BB189" s="85">
        <f t="shared" si="23"/>
        <v>2980</v>
      </c>
      <c r="BC189" s="85">
        <f t="shared" si="24"/>
        <v>237320</v>
      </c>
      <c r="BD189" s="85">
        <f t="shared" si="25"/>
        <v>10181778</v>
      </c>
      <c r="BE189" s="86">
        <f t="shared" si="26"/>
        <v>43.27591899960891</v>
      </c>
      <c r="BF189" s="85">
        <f t="shared" si="20"/>
        <v>650.5097112190135</v>
      </c>
    </row>
    <row r="190" spans="1:58" ht="12.75">
      <c r="A190" s="80" t="s">
        <v>116</v>
      </c>
      <c r="B190" s="80" t="s">
        <v>370</v>
      </c>
      <c r="C190" s="60">
        <v>2522</v>
      </c>
      <c r="D190" s="81" t="s">
        <v>67</v>
      </c>
      <c r="E190" s="81" t="s">
        <v>145</v>
      </c>
      <c r="F190" s="81" t="s">
        <v>116</v>
      </c>
      <c r="G190" s="81" t="s">
        <v>354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3">
        <v>68080</v>
      </c>
      <c r="X190" s="82"/>
      <c r="Y190" s="82"/>
      <c r="Z190" s="82"/>
      <c r="AA190" s="82"/>
      <c r="AB190" s="83">
        <v>1502</v>
      </c>
      <c r="AC190" s="83">
        <v>1090</v>
      </c>
      <c r="AD190" s="83">
        <v>200</v>
      </c>
      <c r="AE190" s="82"/>
      <c r="AF190" s="83">
        <v>72</v>
      </c>
      <c r="AG190" s="82"/>
      <c r="AH190" s="83">
        <v>1207</v>
      </c>
      <c r="AI190" s="83">
        <v>2360</v>
      </c>
      <c r="AJ190" s="82"/>
      <c r="AK190" s="82"/>
      <c r="AL190" s="82"/>
      <c r="AM190" s="83">
        <v>142910</v>
      </c>
      <c r="AN190" s="82"/>
      <c r="AO190" s="83">
        <v>923980</v>
      </c>
      <c r="AP190" s="82"/>
      <c r="AQ190" s="82"/>
      <c r="AR190" s="83">
        <v>14440</v>
      </c>
      <c r="AS190" s="82"/>
      <c r="AT190" s="82"/>
      <c r="AU190" s="84">
        <v>72</v>
      </c>
      <c r="AV190" s="84">
        <v>14440</v>
      </c>
      <c r="AW190" s="84">
        <v>14440</v>
      </c>
      <c r="AX190" s="84">
        <v>132580</v>
      </c>
      <c r="AY190" s="83">
        <v>923980</v>
      </c>
      <c r="AZ190" s="85">
        <f t="shared" si="21"/>
        <v>364169</v>
      </c>
      <c r="BA190" s="85">
        <f t="shared" si="22"/>
        <v>923980</v>
      </c>
      <c r="BB190" s="85">
        <f t="shared" si="23"/>
        <v>272</v>
      </c>
      <c r="BC190" s="85">
        <f t="shared" si="24"/>
        <v>14440</v>
      </c>
      <c r="BD190" s="85">
        <f t="shared" si="25"/>
        <v>1302861</v>
      </c>
      <c r="BE190" s="86">
        <f t="shared" si="26"/>
        <v>27.95148523134855</v>
      </c>
      <c r="BF190" s="85">
        <f t="shared" si="20"/>
        <v>516.5983346550357</v>
      </c>
    </row>
    <row r="191" spans="1:58" ht="12.75">
      <c r="A191" s="80" t="s">
        <v>120</v>
      </c>
      <c r="B191" s="80" t="s">
        <v>371</v>
      </c>
      <c r="C191" s="60">
        <v>1684</v>
      </c>
      <c r="D191" s="81" t="s">
        <v>67</v>
      </c>
      <c r="E191" s="81" t="s">
        <v>145</v>
      </c>
      <c r="F191" s="81" t="s">
        <v>120</v>
      </c>
      <c r="G191" s="81" t="s">
        <v>354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3">
        <v>40530</v>
      </c>
      <c r="X191" s="82"/>
      <c r="Y191" s="83">
        <v>24150</v>
      </c>
      <c r="Z191" s="82"/>
      <c r="AA191" s="83">
        <v>45</v>
      </c>
      <c r="AB191" s="83">
        <v>2092</v>
      </c>
      <c r="AC191" s="83">
        <v>1520</v>
      </c>
      <c r="AD191" s="83">
        <v>200</v>
      </c>
      <c r="AE191" s="82"/>
      <c r="AF191" s="83">
        <v>182</v>
      </c>
      <c r="AG191" s="82"/>
      <c r="AH191" s="83">
        <v>1263</v>
      </c>
      <c r="AI191" s="83">
        <v>1889</v>
      </c>
      <c r="AJ191" s="82"/>
      <c r="AK191" s="82"/>
      <c r="AL191" s="82"/>
      <c r="AM191" s="82"/>
      <c r="AN191" s="82"/>
      <c r="AO191" s="83">
        <v>672390</v>
      </c>
      <c r="AP191" s="82"/>
      <c r="AQ191" s="82"/>
      <c r="AR191" s="83">
        <v>10090</v>
      </c>
      <c r="AS191" s="82"/>
      <c r="AT191" s="82"/>
      <c r="AU191" s="84">
        <v>182</v>
      </c>
      <c r="AV191" s="84">
        <v>10090</v>
      </c>
      <c r="AW191" s="84">
        <v>10090</v>
      </c>
      <c r="AX191" s="84">
        <v>66600</v>
      </c>
      <c r="AY191" s="83">
        <v>672390</v>
      </c>
      <c r="AZ191" s="85">
        <f t="shared" si="21"/>
        <v>148179</v>
      </c>
      <c r="BA191" s="85">
        <f t="shared" si="22"/>
        <v>672390</v>
      </c>
      <c r="BB191" s="85">
        <f t="shared" si="23"/>
        <v>382</v>
      </c>
      <c r="BC191" s="85">
        <f t="shared" si="24"/>
        <v>10090</v>
      </c>
      <c r="BD191" s="85">
        <f t="shared" si="25"/>
        <v>831041</v>
      </c>
      <c r="BE191" s="86">
        <f t="shared" si="26"/>
        <v>17.830528217019374</v>
      </c>
      <c r="BF191" s="85">
        <f t="shared" si="20"/>
        <v>493.49228028503563</v>
      </c>
    </row>
    <row r="192" spans="1:58" ht="12.75">
      <c r="A192" s="80" t="s">
        <v>124</v>
      </c>
      <c r="B192" s="80" t="s">
        <v>372</v>
      </c>
      <c r="C192" s="60">
        <v>4657</v>
      </c>
      <c r="D192" s="81" t="s">
        <v>67</v>
      </c>
      <c r="E192" s="81" t="s">
        <v>145</v>
      </c>
      <c r="F192" s="81" t="s">
        <v>124</v>
      </c>
      <c r="G192" s="81" t="s">
        <v>354</v>
      </c>
      <c r="H192" s="82"/>
      <c r="I192" s="82"/>
      <c r="J192" s="82"/>
      <c r="K192" s="81">
        <v>5900</v>
      </c>
      <c r="L192" s="82"/>
      <c r="M192" s="82"/>
      <c r="N192" s="82"/>
      <c r="O192" s="82"/>
      <c r="P192" s="82"/>
      <c r="Q192" s="83">
        <v>3000</v>
      </c>
      <c r="R192" s="82"/>
      <c r="S192" s="82"/>
      <c r="T192" s="82"/>
      <c r="U192" s="82"/>
      <c r="V192" s="82"/>
      <c r="W192" s="83">
        <v>162770</v>
      </c>
      <c r="X192" s="82"/>
      <c r="Y192" s="83">
        <v>166960</v>
      </c>
      <c r="Z192" s="83">
        <v>4590</v>
      </c>
      <c r="AA192" s="82"/>
      <c r="AB192" s="83">
        <v>2545</v>
      </c>
      <c r="AC192" s="83">
        <v>1850</v>
      </c>
      <c r="AD192" s="83">
        <v>200</v>
      </c>
      <c r="AE192" s="82"/>
      <c r="AF192" s="83">
        <v>122</v>
      </c>
      <c r="AG192" s="82"/>
      <c r="AH192" s="83">
        <v>2046</v>
      </c>
      <c r="AI192" s="83">
        <v>4001</v>
      </c>
      <c r="AJ192" s="82"/>
      <c r="AK192" s="82"/>
      <c r="AL192" s="82"/>
      <c r="AM192" s="83">
        <v>93920</v>
      </c>
      <c r="AN192" s="83">
        <v>710</v>
      </c>
      <c r="AO192" s="83">
        <v>1435850</v>
      </c>
      <c r="AP192" s="82"/>
      <c r="AQ192" s="82"/>
      <c r="AR192" s="83">
        <v>26855</v>
      </c>
      <c r="AS192" s="82"/>
      <c r="AT192" s="82"/>
      <c r="AU192" s="84">
        <v>122</v>
      </c>
      <c r="AV192" s="84">
        <v>26855</v>
      </c>
      <c r="AW192" s="84">
        <v>26855</v>
      </c>
      <c r="AX192" s="84">
        <v>206060</v>
      </c>
      <c r="AY192" s="83">
        <v>1435850</v>
      </c>
      <c r="AZ192" s="85">
        <f t="shared" si="21"/>
        <v>680497</v>
      </c>
      <c r="BA192" s="85">
        <f t="shared" si="22"/>
        <v>1435850</v>
      </c>
      <c r="BB192" s="85">
        <f t="shared" si="23"/>
        <v>322</v>
      </c>
      <c r="BC192" s="85">
        <f t="shared" si="24"/>
        <v>27565</v>
      </c>
      <c r="BD192" s="85">
        <f t="shared" si="25"/>
        <v>2144234</v>
      </c>
      <c r="BE192" s="86">
        <f t="shared" si="26"/>
        <v>31.73613514196678</v>
      </c>
      <c r="BF192" s="85">
        <f t="shared" si="20"/>
        <v>460.4324672535967</v>
      </c>
    </row>
    <row r="193" spans="1:58" ht="12.75">
      <c r="A193" s="80" t="s">
        <v>126</v>
      </c>
      <c r="B193" s="80" t="s">
        <v>373</v>
      </c>
      <c r="C193" s="60">
        <v>2266</v>
      </c>
      <c r="D193" s="81" t="s">
        <v>67</v>
      </c>
      <c r="E193" s="81" t="s">
        <v>145</v>
      </c>
      <c r="F193" s="81" t="s">
        <v>126</v>
      </c>
      <c r="G193" s="81" t="s">
        <v>354</v>
      </c>
      <c r="H193" s="82"/>
      <c r="I193" s="82"/>
      <c r="J193" s="82"/>
      <c r="K193" s="82"/>
      <c r="L193" s="82"/>
      <c r="M193" s="82"/>
      <c r="N193" s="82"/>
      <c r="O193" s="82"/>
      <c r="P193" s="82"/>
      <c r="Q193" s="83">
        <v>1000</v>
      </c>
      <c r="R193" s="82"/>
      <c r="S193" s="82"/>
      <c r="T193" s="82"/>
      <c r="U193" s="82"/>
      <c r="V193" s="82"/>
      <c r="W193" s="83">
        <v>51500</v>
      </c>
      <c r="X193" s="82"/>
      <c r="Y193" s="82"/>
      <c r="Z193" s="83">
        <v>6140</v>
      </c>
      <c r="AA193" s="82"/>
      <c r="AB193" s="83">
        <v>2691</v>
      </c>
      <c r="AC193" s="83">
        <v>1330</v>
      </c>
      <c r="AD193" s="83">
        <v>260</v>
      </c>
      <c r="AE193" s="82"/>
      <c r="AF193" s="82"/>
      <c r="AG193" s="82"/>
      <c r="AH193" s="83">
        <v>903</v>
      </c>
      <c r="AI193" s="83">
        <v>4951</v>
      </c>
      <c r="AJ193" s="82"/>
      <c r="AK193" s="82"/>
      <c r="AL193" s="82"/>
      <c r="AM193" s="82"/>
      <c r="AN193" s="82"/>
      <c r="AO193" s="83">
        <v>617420</v>
      </c>
      <c r="AP193" s="82"/>
      <c r="AQ193" s="82"/>
      <c r="AR193" s="83">
        <v>12310</v>
      </c>
      <c r="AS193" s="83">
        <v>430</v>
      </c>
      <c r="AT193" s="82"/>
      <c r="AU193" s="82"/>
      <c r="AV193" s="84">
        <v>12310</v>
      </c>
      <c r="AW193" s="84">
        <v>12310</v>
      </c>
      <c r="AX193" s="84">
        <v>93340</v>
      </c>
      <c r="AY193" s="83">
        <v>617420</v>
      </c>
      <c r="AZ193" s="85">
        <f t="shared" si="21"/>
        <v>174165</v>
      </c>
      <c r="BA193" s="85">
        <f t="shared" si="22"/>
        <v>617420</v>
      </c>
      <c r="BB193" s="85">
        <f t="shared" si="23"/>
        <v>260</v>
      </c>
      <c r="BC193" s="85">
        <f t="shared" si="24"/>
        <v>12740</v>
      </c>
      <c r="BD193" s="85">
        <f t="shared" si="25"/>
        <v>804585</v>
      </c>
      <c r="BE193" s="86">
        <f t="shared" si="26"/>
        <v>21.646563135032345</v>
      </c>
      <c r="BF193" s="85">
        <f t="shared" si="20"/>
        <v>355.0684024713151</v>
      </c>
    </row>
    <row r="194" spans="1:58" ht="12.75">
      <c r="A194" s="80" t="s">
        <v>130</v>
      </c>
      <c r="B194" s="80" t="s">
        <v>374</v>
      </c>
      <c r="C194" s="60">
        <v>535</v>
      </c>
      <c r="D194" s="81" t="s">
        <v>67</v>
      </c>
      <c r="E194" s="81" t="s">
        <v>145</v>
      </c>
      <c r="F194" s="81" t="s">
        <v>130</v>
      </c>
      <c r="G194" s="81" t="s">
        <v>354</v>
      </c>
      <c r="H194" s="82"/>
      <c r="I194" s="82"/>
      <c r="J194" s="82"/>
      <c r="K194" s="81">
        <v>6800</v>
      </c>
      <c r="L194" s="83">
        <v>2966</v>
      </c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3">
        <v>8344</v>
      </c>
      <c r="Y194" s="82"/>
      <c r="Z194" s="82"/>
      <c r="AA194" s="82"/>
      <c r="AB194" s="83">
        <v>314</v>
      </c>
      <c r="AC194" s="82"/>
      <c r="AD194" s="82"/>
      <c r="AE194" s="83">
        <v>3</v>
      </c>
      <c r="AF194" s="82"/>
      <c r="AG194" s="83">
        <v>6</v>
      </c>
      <c r="AH194" s="83">
        <v>140</v>
      </c>
      <c r="AI194" s="83">
        <v>5</v>
      </c>
      <c r="AJ194" s="82"/>
      <c r="AK194" s="82"/>
      <c r="AL194" s="82"/>
      <c r="AM194" s="82"/>
      <c r="AN194" s="82"/>
      <c r="AO194" s="83">
        <v>142040</v>
      </c>
      <c r="AP194" s="82"/>
      <c r="AQ194" s="82"/>
      <c r="AR194" s="82"/>
      <c r="AS194" s="82"/>
      <c r="AT194" s="82"/>
      <c r="AU194" s="82"/>
      <c r="AV194" s="82"/>
      <c r="AW194" s="82"/>
      <c r="AX194" s="82"/>
      <c r="AY194" s="83">
        <v>142040</v>
      </c>
      <c r="AZ194" s="85">
        <f t="shared" si="21"/>
        <v>18569</v>
      </c>
      <c r="BA194" s="85">
        <f t="shared" si="22"/>
        <v>142040</v>
      </c>
      <c r="BB194" s="85">
        <f t="shared" si="23"/>
        <v>9</v>
      </c>
      <c r="BC194" s="85">
        <f t="shared" si="24"/>
        <v>0</v>
      </c>
      <c r="BD194" s="85">
        <f t="shared" si="25"/>
        <v>160618</v>
      </c>
      <c r="BE194" s="86">
        <f t="shared" si="26"/>
        <v>11.560970750476285</v>
      </c>
      <c r="BF194" s="85">
        <f t="shared" si="20"/>
        <v>300.22056074766357</v>
      </c>
    </row>
    <row r="195" spans="1:58" ht="12.75">
      <c r="A195" s="80" t="s">
        <v>134</v>
      </c>
      <c r="B195" s="80" t="s">
        <v>375</v>
      </c>
      <c r="C195" s="60">
        <v>2230</v>
      </c>
      <c r="D195" s="81">
        <v>11</v>
      </c>
      <c r="E195" s="81">
        <v>44</v>
      </c>
      <c r="F195" s="81">
        <v>36</v>
      </c>
      <c r="G195" s="81" t="s">
        <v>354</v>
      </c>
      <c r="H195" s="82"/>
      <c r="I195" s="82"/>
      <c r="J195" s="82"/>
      <c r="K195" s="81"/>
      <c r="L195" s="83">
        <v>15200</v>
      </c>
      <c r="M195" s="82"/>
      <c r="N195" s="82"/>
      <c r="O195" s="82">
        <v>7345</v>
      </c>
      <c r="P195" s="82"/>
      <c r="Q195" s="82"/>
      <c r="R195" s="82"/>
      <c r="S195" s="82"/>
      <c r="T195" s="82"/>
      <c r="U195" s="82"/>
      <c r="V195" s="82"/>
      <c r="W195" s="82">
        <v>44070</v>
      </c>
      <c r="X195" s="83">
        <v>14200</v>
      </c>
      <c r="Y195" s="82"/>
      <c r="Z195" s="82"/>
      <c r="AA195" s="82"/>
      <c r="AB195" s="83">
        <v>2170</v>
      </c>
      <c r="AC195" s="82"/>
      <c r="AD195" s="82"/>
      <c r="AE195" s="83">
        <v>20</v>
      </c>
      <c r="AF195" s="82"/>
      <c r="AG195" s="83">
        <v>7</v>
      </c>
      <c r="AH195" s="83">
        <v>1210</v>
      </c>
      <c r="AI195" s="83"/>
      <c r="AJ195" s="82">
        <v>7640</v>
      </c>
      <c r="AK195" s="82"/>
      <c r="AL195" s="82">
        <v>1520</v>
      </c>
      <c r="AM195" s="82"/>
      <c r="AN195" s="82"/>
      <c r="AO195" s="83"/>
      <c r="AP195" s="82"/>
      <c r="AQ195" s="82"/>
      <c r="AR195" s="82">
        <v>23490</v>
      </c>
      <c r="AS195" s="82"/>
      <c r="AT195" s="82"/>
      <c r="AU195" s="82"/>
      <c r="AV195" s="82"/>
      <c r="AW195" s="82"/>
      <c r="AX195" s="82"/>
      <c r="AY195" s="83">
        <v>785840</v>
      </c>
      <c r="AZ195" s="85">
        <f>I195+J195+K195+L195+M195+N195+O195+Q195+R195+S195+U195+W195+X195+Y195+Z195+AA195+AB195+AC195+AH195+AI195+AJ195+AK195+AL195+AM195+AT195+AX195+AW195</f>
        <v>93355</v>
      </c>
      <c r="BA195" s="85">
        <f>AY195</f>
        <v>785840</v>
      </c>
      <c r="BB195" s="85">
        <f>AD195+AE195+AG195+AU195</f>
        <v>27</v>
      </c>
      <c r="BC195" s="85">
        <f>AV195+AS195+AN195</f>
        <v>0</v>
      </c>
      <c r="BD195" s="85">
        <f>AZ195+BA195+BB195+BC195</f>
        <v>879222</v>
      </c>
      <c r="BE195" s="86">
        <f>AZ195/BD195*100</f>
        <v>10.617909924910887</v>
      </c>
      <c r="BF195" s="85">
        <f>BD195/C195</f>
        <v>394.2699551569507</v>
      </c>
    </row>
    <row r="196" spans="1:58" ht="12.75">
      <c r="A196" s="80" t="s">
        <v>138</v>
      </c>
      <c r="B196" s="80" t="s">
        <v>376</v>
      </c>
      <c r="C196" s="60">
        <v>600</v>
      </c>
      <c r="D196" s="81" t="s">
        <v>67</v>
      </c>
      <c r="E196" s="81" t="s">
        <v>145</v>
      </c>
      <c r="F196" s="81" t="s">
        <v>138</v>
      </c>
      <c r="G196" s="81" t="s">
        <v>354</v>
      </c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3">
        <v>14970</v>
      </c>
      <c r="X196" s="82"/>
      <c r="Y196" s="82"/>
      <c r="Z196" s="82"/>
      <c r="AA196" s="82"/>
      <c r="AB196" s="83">
        <v>396</v>
      </c>
      <c r="AC196" s="82"/>
      <c r="AD196" s="83">
        <v>66</v>
      </c>
      <c r="AE196" s="82"/>
      <c r="AF196" s="83">
        <v>23</v>
      </c>
      <c r="AG196" s="82"/>
      <c r="AH196" s="83">
        <v>319</v>
      </c>
      <c r="AI196" s="83">
        <v>623</v>
      </c>
      <c r="AJ196" s="82"/>
      <c r="AK196" s="82"/>
      <c r="AL196" s="82"/>
      <c r="AM196" s="82"/>
      <c r="AN196" s="82"/>
      <c r="AO196" s="83">
        <v>245791</v>
      </c>
      <c r="AP196" s="82"/>
      <c r="AQ196" s="82"/>
      <c r="AR196" s="83">
        <v>10053</v>
      </c>
      <c r="AS196" s="82"/>
      <c r="AT196" s="82"/>
      <c r="AU196" s="84">
        <v>23</v>
      </c>
      <c r="AV196" s="84">
        <v>10053</v>
      </c>
      <c r="AW196" s="84">
        <v>10052</v>
      </c>
      <c r="AX196" s="84">
        <v>20180</v>
      </c>
      <c r="AY196" s="83">
        <v>245791</v>
      </c>
      <c r="AZ196" s="85">
        <f t="shared" si="21"/>
        <v>46540</v>
      </c>
      <c r="BA196" s="85">
        <f t="shared" si="22"/>
        <v>245791</v>
      </c>
      <c r="BB196" s="85">
        <f t="shared" si="23"/>
        <v>89</v>
      </c>
      <c r="BC196" s="85">
        <f t="shared" si="24"/>
        <v>10053</v>
      </c>
      <c r="BD196" s="85">
        <f t="shared" si="25"/>
        <v>302473</v>
      </c>
      <c r="BE196" s="86">
        <f t="shared" si="26"/>
        <v>15.386497307197667</v>
      </c>
      <c r="BF196" s="85">
        <f t="shared" si="20"/>
        <v>504.12166666666667</v>
      </c>
    </row>
    <row r="197" spans="1:58" ht="12.75">
      <c r="A197" s="80" t="s">
        <v>145</v>
      </c>
      <c r="B197" s="80" t="s">
        <v>377</v>
      </c>
      <c r="C197" s="60">
        <v>661</v>
      </c>
      <c r="D197" s="81" t="s">
        <v>67</v>
      </c>
      <c r="E197" s="81" t="s">
        <v>145</v>
      </c>
      <c r="F197" s="81" t="s">
        <v>145</v>
      </c>
      <c r="G197" s="81" t="s">
        <v>354</v>
      </c>
      <c r="H197" s="82"/>
      <c r="I197" s="82"/>
      <c r="J197" s="82"/>
      <c r="K197" s="82"/>
      <c r="L197" s="82"/>
      <c r="M197" s="82"/>
      <c r="N197" s="83">
        <v>3260</v>
      </c>
      <c r="O197" s="82"/>
      <c r="P197" s="82"/>
      <c r="Q197" s="82"/>
      <c r="R197" s="82"/>
      <c r="S197" s="82"/>
      <c r="T197" s="82"/>
      <c r="U197" s="82"/>
      <c r="V197" s="82"/>
      <c r="W197" s="83">
        <v>19200</v>
      </c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3">
        <v>4780</v>
      </c>
      <c r="AL197" s="82"/>
      <c r="AM197" s="82"/>
      <c r="AN197" s="82"/>
      <c r="AO197" s="83">
        <v>18440</v>
      </c>
      <c r="AP197" s="82"/>
      <c r="AQ197" s="82"/>
      <c r="AR197" s="83">
        <v>11700</v>
      </c>
      <c r="AS197" s="82"/>
      <c r="AT197" s="82"/>
      <c r="AU197" s="82"/>
      <c r="AV197" s="84">
        <v>11700</v>
      </c>
      <c r="AW197" s="84">
        <v>11700</v>
      </c>
      <c r="AX197" s="84">
        <v>18440</v>
      </c>
      <c r="AY197" s="83">
        <v>301660</v>
      </c>
      <c r="AZ197" s="85">
        <f t="shared" si="21"/>
        <v>57380</v>
      </c>
      <c r="BA197" s="85">
        <f t="shared" si="22"/>
        <v>301660</v>
      </c>
      <c r="BB197" s="85">
        <f t="shared" si="23"/>
        <v>0</v>
      </c>
      <c r="BC197" s="85">
        <f t="shared" si="24"/>
        <v>11700</v>
      </c>
      <c r="BD197" s="85">
        <f t="shared" si="25"/>
        <v>370740</v>
      </c>
      <c r="BE197" s="86">
        <f t="shared" si="26"/>
        <v>15.477153800507093</v>
      </c>
      <c r="BF197" s="85">
        <f t="shared" si="20"/>
        <v>560.8774583963691</v>
      </c>
    </row>
    <row r="198" spans="1:58" ht="12.75">
      <c r="A198" s="80" t="s">
        <v>147</v>
      </c>
      <c r="B198" s="80" t="s">
        <v>378</v>
      </c>
      <c r="C198" s="60">
        <v>12376</v>
      </c>
      <c r="D198" s="81" t="s">
        <v>67</v>
      </c>
      <c r="E198" s="81" t="s">
        <v>145</v>
      </c>
      <c r="F198" s="81" t="s">
        <v>147</v>
      </c>
      <c r="G198" s="81" t="s">
        <v>354</v>
      </c>
      <c r="H198" s="82"/>
      <c r="I198" s="82"/>
      <c r="J198" s="82"/>
      <c r="K198" s="81">
        <v>39100</v>
      </c>
      <c r="L198" s="82"/>
      <c r="M198" s="82"/>
      <c r="N198" s="83">
        <v>32960</v>
      </c>
      <c r="O198" s="82"/>
      <c r="P198" s="82"/>
      <c r="Q198" s="83">
        <v>2500</v>
      </c>
      <c r="R198" s="82"/>
      <c r="S198" s="83">
        <v>200</v>
      </c>
      <c r="T198" s="83">
        <v>340</v>
      </c>
      <c r="U198" s="82"/>
      <c r="V198" s="82"/>
      <c r="W198" s="83">
        <v>473150</v>
      </c>
      <c r="X198" s="82"/>
      <c r="Y198" s="83">
        <v>561750</v>
      </c>
      <c r="Z198" s="82"/>
      <c r="AA198" s="83">
        <v>111</v>
      </c>
      <c r="AB198" s="83">
        <v>10307</v>
      </c>
      <c r="AC198" s="83">
        <v>8820</v>
      </c>
      <c r="AD198" s="83">
        <v>900</v>
      </c>
      <c r="AE198" s="82"/>
      <c r="AF198" s="83">
        <v>497</v>
      </c>
      <c r="AG198" s="82"/>
      <c r="AH198" s="83">
        <v>13115</v>
      </c>
      <c r="AI198" s="83">
        <v>12473</v>
      </c>
      <c r="AJ198" s="82"/>
      <c r="AK198" s="83">
        <v>26580</v>
      </c>
      <c r="AL198" s="82"/>
      <c r="AM198" s="83">
        <v>1029740</v>
      </c>
      <c r="AN198" s="83">
        <v>1210</v>
      </c>
      <c r="AO198" s="83">
        <v>3668280</v>
      </c>
      <c r="AP198" s="83">
        <v>136050</v>
      </c>
      <c r="AQ198" s="82"/>
      <c r="AR198" s="83">
        <v>92980</v>
      </c>
      <c r="AS198" s="82"/>
      <c r="AT198" s="82"/>
      <c r="AU198" s="84">
        <v>497</v>
      </c>
      <c r="AV198" s="84">
        <v>92980</v>
      </c>
      <c r="AW198" s="84">
        <v>92980</v>
      </c>
      <c r="AX198" s="84">
        <v>432950</v>
      </c>
      <c r="AY198" s="83">
        <v>3668280</v>
      </c>
      <c r="AZ198" s="85">
        <f t="shared" si="21"/>
        <v>2736736</v>
      </c>
      <c r="BA198" s="85">
        <f t="shared" si="22"/>
        <v>3668280</v>
      </c>
      <c r="BB198" s="85">
        <f t="shared" si="23"/>
        <v>1397</v>
      </c>
      <c r="BC198" s="85">
        <f t="shared" si="24"/>
        <v>94190</v>
      </c>
      <c r="BD198" s="85">
        <f t="shared" si="25"/>
        <v>6500603</v>
      </c>
      <c r="BE198" s="86">
        <f t="shared" si="26"/>
        <v>42.09972521010743</v>
      </c>
      <c r="BF198" s="85">
        <f t="shared" si="20"/>
        <v>525.2588073691015</v>
      </c>
    </row>
    <row r="199" spans="1:58" ht="12.75">
      <c r="A199" s="80" t="s">
        <v>163</v>
      </c>
      <c r="B199" s="80" t="s">
        <v>379</v>
      </c>
      <c r="C199" s="60">
        <v>5277</v>
      </c>
      <c r="D199" s="81" t="s">
        <v>67</v>
      </c>
      <c r="E199" s="81" t="s">
        <v>145</v>
      </c>
      <c r="F199" s="81" t="s">
        <v>163</v>
      </c>
      <c r="G199" s="81" t="s">
        <v>354</v>
      </c>
      <c r="H199" s="82"/>
      <c r="I199" s="81">
        <v>65</v>
      </c>
      <c r="J199" s="81">
        <v>500</v>
      </c>
      <c r="K199" s="81">
        <v>83280</v>
      </c>
      <c r="L199" s="82"/>
      <c r="M199" s="83">
        <v>1800</v>
      </c>
      <c r="N199" s="82"/>
      <c r="O199" s="82"/>
      <c r="P199" s="83">
        <v>8260</v>
      </c>
      <c r="Q199" s="83">
        <v>1600</v>
      </c>
      <c r="R199" s="82"/>
      <c r="S199" s="82"/>
      <c r="T199" s="82"/>
      <c r="U199" s="83">
        <v>12280</v>
      </c>
      <c r="V199" s="82"/>
      <c r="W199" s="83">
        <v>226800</v>
      </c>
      <c r="X199" s="82"/>
      <c r="Y199" s="83">
        <v>502430</v>
      </c>
      <c r="Z199" s="83">
        <v>6660</v>
      </c>
      <c r="AA199" s="83">
        <v>55</v>
      </c>
      <c r="AB199" s="83">
        <v>4560</v>
      </c>
      <c r="AC199" s="83">
        <v>3200</v>
      </c>
      <c r="AD199" s="83">
        <v>400</v>
      </c>
      <c r="AE199" s="82"/>
      <c r="AF199" s="83">
        <v>660</v>
      </c>
      <c r="AG199" s="82"/>
      <c r="AH199" s="83">
        <v>7991</v>
      </c>
      <c r="AI199" s="83">
        <v>7340</v>
      </c>
      <c r="AJ199" s="83">
        <v>25240</v>
      </c>
      <c r="AK199" s="83">
        <v>5260</v>
      </c>
      <c r="AL199" s="82"/>
      <c r="AM199" s="83">
        <v>108830</v>
      </c>
      <c r="AN199" s="82"/>
      <c r="AO199" s="83">
        <v>1058900</v>
      </c>
      <c r="AP199" s="83">
        <v>79080</v>
      </c>
      <c r="AQ199" s="82"/>
      <c r="AR199" s="83">
        <v>35150</v>
      </c>
      <c r="AS199" s="82"/>
      <c r="AT199" s="82"/>
      <c r="AU199" s="84">
        <v>660</v>
      </c>
      <c r="AV199" s="84">
        <v>35150</v>
      </c>
      <c r="AW199" s="84">
        <v>35150</v>
      </c>
      <c r="AX199" s="84">
        <v>271780</v>
      </c>
      <c r="AY199" s="83">
        <v>1058900</v>
      </c>
      <c r="AZ199" s="85">
        <f>I199+J199+K199+L199+M199+N199+O199+Q199+R199+S199+U199+W199+X199+Y199+Z199+AA199+AB199+AC199+AH199+AI199+AJ199+AK199+AL199+AM199+AT199+AX199+AW199</f>
        <v>1304821</v>
      </c>
      <c r="BA199" s="85">
        <f t="shared" si="22"/>
        <v>1058900</v>
      </c>
      <c r="BB199" s="85">
        <f t="shared" si="23"/>
        <v>1060</v>
      </c>
      <c r="BC199" s="85">
        <f t="shared" si="24"/>
        <v>35150</v>
      </c>
      <c r="BD199" s="85">
        <f t="shared" si="25"/>
        <v>2399931</v>
      </c>
      <c r="BE199" s="86">
        <f t="shared" si="26"/>
        <v>54.36910477842905</v>
      </c>
      <c r="BF199" s="85">
        <f t="shared" si="20"/>
        <v>454.79079022171686</v>
      </c>
    </row>
    <row r="200" spans="1:58" ht="12.75">
      <c r="A200" s="80" t="s">
        <v>165</v>
      </c>
      <c r="B200" s="80" t="s">
        <v>380</v>
      </c>
      <c r="C200" s="60">
        <v>208</v>
      </c>
      <c r="D200" s="81" t="s">
        <v>67</v>
      </c>
      <c r="E200" s="81" t="s">
        <v>145</v>
      </c>
      <c r="F200" s="81" t="s">
        <v>165</v>
      </c>
      <c r="G200" s="81" t="s">
        <v>354</v>
      </c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3">
        <v>3361</v>
      </c>
      <c r="X200" s="82"/>
      <c r="Y200" s="82"/>
      <c r="Z200" s="82"/>
      <c r="AA200" s="82"/>
      <c r="AB200" s="83">
        <v>141</v>
      </c>
      <c r="AC200" s="83">
        <v>110</v>
      </c>
      <c r="AD200" s="83">
        <v>15</v>
      </c>
      <c r="AE200" s="82"/>
      <c r="AF200" s="83">
        <v>5</v>
      </c>
      <c r="AG200" s="82"/>
      <c r="AH200" s="83">
        <v>114</v>
      </c>
      <c r="AI200" s="83">
        <v>222</v>
      </c>
      <c r="AJ200" s="82"/>
      <c r="AK200" s="82"/>
      <c r="AL200" s="82"/>
      <c r="AM200" s="82"/>
      <c r="AN200" s="82"/>
      <c r="AO200" s="83">
        <v>4530</v>
      </c>
      <c r="AP200" s="82"/>
      <c r="AQ200" s="82"/>
      <c r="AR200" s="83">
        <v>2256</v>
      </c>
      <c r="AS200" s="82"/>
      <c r="AT200" s="82"/>
      <c r="AU200" s="84">
        <v>5</v>
      </c>
      <c r="AV200" s="84">
        <v>2257</v>
      </c>
      <c r="AW200" s="84">
        <v>2256</v>
      </c>
      <c r="AX200" s="84">
        <v>4530</v>
      </c>
      <c r="AY200" s="83">
        <v>55178</v>
      </c>
      <c r="AZ200" s="85">
        <f t="shared" si="21"/>
        <v>10734</v>
      </c>
      <c r="BA200" s="85">
        <f t="shared" si="22"/>
        <v>55178</v>
      </c>
      <c r="BB200" s="85">
        <f t="shared" si="23"/>
        <v>20</v>
      </c>
      <c r="BC200" s="85">
        <f t="shared" si="24"/>
        <v>2257</v>
      </c>
      <c r="BD200" s="85">
        <f t="shared" si="25"/>
        <v>68189</v>
      </c>
      <c r="BE200" s="86">
        <f t="shared" si="26"/>
        <v>15.741541890920823</v>
      </c>
      <c r="BF200" s="85">
        <f t="shared" si="20"/>
        <v>327.8317307692308</v>
      </c>
    </row>
    <row r="201" spans="1:58" ht="12.75">
      <c r="A201" s="80" t="s">
        <v>381</v>
      </c>
      <c r="B201" s="80" t="s">
        <v>382</v>
      </c>
      <c r="C201" s="60">
        <v>4395</v>
      </c>
      <c r="D201" s="81" t="s">
        <v>67</v>
      </c>
      <c r="E201" s="81" t="s">
        <v>145</v>
      </c>
      <c r="F201" s="81" t="s">
        <v>381</v>
      </c>
      <c r="G201" s="81" t="s">
        <v>354</v>
      </c>
      <c r="H201" s="82"/>
      <c r="I201" s="82"/>
      <c r="J201" s="82"/>
      <c r="K201" s="81">
        <v>72180</v>
      </c>
      <c r="L201" s="82"/>
      <c r="M201" s="82"/>
      <c r="N201" s="83">
        <v>1320</v>
      </c>
      <c r="O201" s="82"/>
      <c r="P201" s="82"/>
      <c r="Q201" s="83">
        <v>2000</v>
      </c>
      <c r="R201" s="82"/>
      <c r="S201" s="82"/>
      <c r="T201" s="83">
        <v>1091</v>
      </c>
      <c r="U201" s="82"/>
      <c r="V201" s="82"/>
      <c r="W201" s="83">
        <v>126510</v>
      </c>
      <c r="X201" s="82"/>
      <c r="Y201" s="83">
        <v>89590</v>
      </c>
      <c r="Z201" s="82"/>
      <c r="AA201" s="82"/>
      <c r="AB201" s="83">
        <v>5000</v>
      </c>
      <c r="AC201" s="83">
        <v>1450</v>
      </c>
      <c r="AD201" s="83">
        <v>300</v>
      </c>
      <c r="AE201" s="82"/>
      <c r="AF201" s="82"/>
      <c r="AG201" s="82"/>
      <c r="AH201" s="83">
        <v>4794</v>
      </c>
      <c r="AI201" s="83">
        <v>6080</v>
      </c>
      <c r="AJ201" s="82"/>
      <c r="AK201" s="83">
        <v>1940</v>
      </c>
      <c r="AL201" s="82"/>
      <c r="AM201" s="83">
        <v>165770</v>
      </c>
      <c r="AN201" s="83">
        <v>2690</v>
      </c>
      <c r="AO201" s="83">
        <v>156260</v>
      </c>
      <c r="AP201" s="82"/>
      <c r="AQ201" s="82"/>
      <c r="AR201" s="83">
        <v>61950</v>
      </c>
      <c r="AS201" s="82"/>
      <c r="AT201" s="82"/>
      <c r="AU201" s="82"/>
      <c r="AV201" s="84">
        <v>61950</v>
      </c>
      <c r="AW201" s="84">
        <v>61950</v>
      </c>
      <c r="AX201" s="84">
        <v>156260</v>
      </c>
      <c r="AY201" s="83">
        <v>1274620</v>
      </c>
      <c r="AZ201" s="85">
        <f t="shared" si="21"/>
        <v>694844</v>
      </c>
      <c r="BA201" s="85">
        <f t="shared" si="22"/>
        <v>1274620</v>
      </c>
      <c r="BB201" s="85">
        <f t="shared" si="23"/>
        <v>300</v>
      </c>
      <c r="BC201" s="85">
        <f t="shared" si="24"/>
        <v>64640</v>
      </c>
      <c r="BD201" s="85">
        <f t="shared" si="25"/>
        <v>2034404</v>
      </c>
      <c r="BE201" s="86">
        <f t="shared" si="26"/>
        <v>34.15467134354828</v>
      </c>
      <c r="BF201" s="85">
        <f t="shared" si="20"/>
        <v>462.8905574516496</v>
      </c>
    </row>
    <row r="202" spans="1:58" ht="12.75">
      <c r="A202" s="80" t="s">
        <v>179</v>
      </c>
      <c r="B202" s="80" t="s">
        <v>383</v>
      </c>
      <c r="C202" s="60">
        <v>2116</v>
      </c>
      <c r="D202" s="81" t="s">
        <v>67</v>
      </c>
      <c r="E202" s="81" t="s">
        <v>145</v>
      </c>
      <c r="F202" s="81" t="s">
        <v>179</v>
      </c>
      <c r="G202" s="81" t="s">
        <v>354</v>
      </c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3">
        <v>43289</v>
      </c>
      <c r="X202" s="82"/>
      <c r="Y202" s="82"/>
      <c r="Z202" s="82"/>
      <c r="AA202" s="82"/>
      <c r="AB202" s="83">
        <v>1400</v>
      </c>
      <c r="AC202" s="83">
        <v>1240</v>
      </c>
      <c r="AD202" s="83">
        <v>190</v>
      </c>
      <c r="AE202" s="82"/>
      <c r="AF202" s="83">
        <v>65</v>
      </c>
      <c r="AG202" s="82"/>
      <c r="AH202" s="83">
        <v>1124</v>
      </c>
      <c r="AI202" s="83">
        <v>2197</v>
      </c>
      <c r="AJ202" s="82"/>
      <c r="AK202" s="82"/>
      <c r="AL202" s="82"/>
      <c r="AM202" s="82"/>
      <c r="AN202" s="82"/>
      <c r="AO202" s="83">
        <v>710787</v>
      </c>
      <c r="AP202" s="82"/>
      <c r="AQ202" s="82"/>
      <c r="AR202" s="83">
        <v>29070</v>
      </c>
      <c r="AS202" s="82"/>
      <c r="AT202" s="82"/>
      <c r="AU202" s="84">
        <v>65</v>
      </c>
      <c r="AV202" s="84">
        <v>29070</v>
      </c>
      <c r="AW202" s="84">
        <v>29070</v>
      </c>
      <c r="AX202" s="84">
        <v>58358</v>
      </c>
      <c r="AY202" s="83">
        <v>710787</v>
      </c>
      <c r="AZ202" s="85">
        <f t="shared" si="21"/>
        <v>136678</v>
      </c>
      <c r="BA202" s="85">
        <f t="shared" si="22"/>
        <v>710787</v>
      </c>
      <c r="BB202" s="85">
        <f t="shared" si="23"/>
        <v>255</v>
      </c>
      <c r="BC202" s="85">
        <f t="shared" si="24"/>
        <v>29070</v>
      </c>
      <c r="BD202" s="85">
        <f t="shared" si="25"/>
        <v>876790</v>
      </c>
      <c r="BE202" s="86">
        <f t="shared" si="26"/>
        <v>15.58845333546231</v>
      </c>
      <c r="BF202" s="85">
        <f t="shared" si="20"/>
        <v>414.36200378071834</v>
      </c>
    </row>
    <row r="203" spans="1:58" ht="12.75">
      <c r="A203" s="80" t="s">
        <v>181</v>
      </c>
      <c r="B203" s="80" t="s">
        <v>384</v>
      </c>
      <c r="C203" s="60">
        <v>959</v>
      </c>
      <c r="D203" s="81" t="s">
        <v>67</v>
      </c>
      <c r="E203" s="81" t="s">
        <v>145</v>
      </c>
      <c r="F203" s="81" t="s">
        <v>181</v>
      </c>
      <c r="G203" s="81" t="s">
        <v>354</v>
      </c>
      <c r="H203" s="82"/>
      <c r="I203" s="82"/>
      <c r="J203" s="82"/>
      <c r="K203" s="82"/>
      <c r="L203" s="82"/>
      <c r="M203" s="82"/>
      <c r="N203" s="83">
        <v>17720</v>
      </c>
      <c r="O203" s="82"/>
      <c r="P203" s="82"/>
      <c r="Q203" s="83">
        <v>1900</v>
      </c>
      <c r="R203" s="82"/>
      <c r="S203" s="82"/>
      <c r="T203" s="82"/>
      <c r="U203" s="82"/>
      <c r="V203" s="82"/>
      <c r="W203" s="83">
        <v>21860</v>
      </c>
      <c r="X203" s="82"/>
      <c r="Y203" s="83">
        <v>790</v>
      </c>
      <c r="Z203" s="82"/>
      <c r="AA203" s="82"/>
      <c r="AB203" s="82"/>
      <c r="AC203" s="83">
        <v>660</v>
      </c>
      <c r="AD203" s="83">
        <v>200</v>
      </c>
      <c r="AE203" s="82"/>
      <c r="AF203" s="82"/>
      <c r="AG203" s="82"/>
      <c r="AH203" s="82"/>
      <c r="AI203" s="82"/>
      <c r="AJ203" s="82"/>
      <c r="AK203" s="83">
        <v>3200</v>
      </c>
      <c r="AL203" s="82"/>
      <c r="AM203" s="82"/>
      <c r="AN203" s="82"/>
      <c r="AO203" s="83">
        <v>319760</v>
      </c>
      <c r="AP203" s="82"/>
      <c r="AQ203" s="82"/>
      <c r="AR203" s="83">
        <v>4755</v>
      </c>
      <c r="AS203" s="82"/>
      <c r="AT203" s="82"/>
      <c r="AU203" s="82"/>
      <c r="AV203" s="84">
        <v>4755</v>
      </c>
      <c r="AW203" s="84">
        <v>4755</v>
      </c>
      <c r="AX203" s="82"/>
      <c r="AY203" s="83">
        <v>319760</v>
      </c>
      <c r="AZ203" s="85">
        <f t="shared" si="21"/>
        <v>50885</v>
      </c>
      <c r="BA203" s="85">
        <f t="shared" si="22"/>
        <v>319760</v>
      </c>
      <c r="BB203" s="85">
        <f t="shared" si="23"/>
        <v>200</v>
      </c>
      <c r="BC203" s="85">
        <f t="shared" si="24"/>
        <v>4755</v>
      </c>
      <c r="BD203" s="85">
        <f t="shared" si="25"/>
        <v>375600</v>
      </c>
      <c r="BE203" s="86">
        <f t="shared" si="26"/>
        <v>13.547657082002129</v>
      </c>
      <c r="BF203" s="85">
        <f t="shared" si="20"/>
        <v>391.6579770594369</v>
      </c>
    </row>
    <row r="204" spans="1:58" ht="12.75">
      <c r="A204" s="80" t="s">
        <v>183</v>
      </c>
      <c r="B204" s="80" t="s">
        <v>385</v>
      </c>
      <c r="C204" s="60">
        <v>48262</v>
      </c>
      <c r="D204" s="81" t="s">
        <v>67</v>
      </c>
      <c r="E204" s="81" t="s">
        <v>145</v>
      </c>
      <c r="F204" s="81" t="s">
        <v>183</v>
      </c>
      <c r="G204" s="81" t="s">
        <v>354</v>
      </c>
      <c r="H204" s="82"/>
      <c r="I204" s="82"/>
      <c r="J204" s="81">
        <v>1250</v>
      </c>
      <c r="K204" s="81">
        <v>1480360</v>
      </c>
      <c r="L204" s="82"/>
      <c r="M204" s="83">
        <v>50820</v>
      </c>
      <c r="N204" s="83">
        <v>279790</v>
      </c>
      <c r="O204" s="82"/>
      <c r="P204" s="82"/>
      <c r="Q204" s="83">
        <v>22300</v>
      </c>
      <c r="R204" s="82"/>
      <c r="S204" s="82"/>
      <c r="T204" s="83">
        <v>660</v>
      </c>
      <c r="U204" s="83">
        <v>21736</v>
      </c>
      <c r="V204" s="83">
        <v>2</v>
      </c>
      <c r="W204" s="83">
        <v>1998490</v>
      </c>
      <c r="X204" s="82"/>
      <c r="Y204" s="83">
        <v>3123000</v>
      </c>
      <c r="Z204" s="83">
        <v>128490</v>
      </c>
      <c r="AA204" s="83">
        <v>719</v>
      </c>
      <c r="AB204" s="83">
        <v>61880</v>
      </c>
      <c r="AC204" s="83">
        <v>21450</v>
      </c>
      <c r="AD204" s="83">
        <v>2480</v>
      </c>
      <c r="AE204" s="82"/>
      <c r="AF204" s="83">
        <v>8830</v>
      </c>
      <c r="AG204" s="82"/>
      <c r="AH204" s="83">
        <v>85960</v>
      </c>
      <c r="AI204" s="83">
        <v>108480</v>
      </c>
      <c r="AJ204" s="82"/>
      <c r="AK204" s="83">
        <v>135440</v>
      </c>
      <c r="AL204" s="82"/>
      <c r="AM204" s="83">
        <v>2627070</v>
      </c>
      <c r="AN204" s="83">
        <v>32830</v>
      </c>
      <c r="AO204" s="83">
        <v>17168620</v>
      </c>
      <c r="AP204" s="83">
        <v>2304330</v>
      </c>
      <c r="AQ204" s="82"/>
      <c r="AR204" s="83">
        <v>754500</v>
      </c>
      <c r="AS204" s="82"/>
      <c r="AT204" s="82"/>
      <c r="AU204" s="84">
        <v>8830</v>
      </c>
      <c r="AV204" s="84">
        <v>754500</v>
      </c>
      <c r="AW204" s="84">
        <v>754500</v>
      </c>
      <c r="AX204" s="84">
        <v>2464100</v>
      </c>
      <c r="AY204" s="83">
        <v>17168620</v>
      </c>
      <c r="AZ204" s="85">
        <f t="shared" si="21"/>
        <v>13365835</v>
      </c>
      <c r="BA204" s="85">
        <f t="shared" si="22"/>
        <v>17168620</v>
      </c>
      <c r="BB204" s="85">
        <f t="shared" si="23"/>
        <v>11310</v>
      </c>
      <c r="BC204" s="85">
        <f t="shared" si="24"/>
        <v>787330</v>
      </c>
      <c r="BD204" s="85">
        <f t="shared" si="25"/>
        <v>31333095</v>
      </c>
      <c r="BE204" s="86">
        <f t="shared" si="26"/>
        <v>42.65724468010581</v>
      </c>
      <c r="BF204" s="85">
        <f t="shared" si="20"/>
        <v>649.2291036426174</v>
      </c>
    </row>
    <row r="205" spans="1:58" ht="12.75">
      <c r="A205" s="80" t="s">
        <v>386</v>
      </c>
      <c r="B205" s="80" t="s">
        <v>387</v>
      </c>
      <c r="C205" s="60">
        <v>7160</v>
      </c>
      <c r="D205" s="81" t="s">
        <v>67</v>
      </c>
      <c r="E205" s="81" t="s">
        <v>145</v>
      </c>
      <c r="F205" s="81" t="s">
        <v>386</v>
      </c>
      <c r="G205" s="81" t="s">
        <v>354</v>
      </c>
      <c r="H205" s="82"/>
      <c r="I205" s="82"/>
      <c r="J205" s="82"/>
      <c r="K205" s="81">
        <v>65120</v>
      </c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3">
        <v>306330</v>
      </c>
      <c r="X205" s="82"/>
      <c r="Y205" s="83">
        <v>317990</v>
      </c>
      <c r="Z205" s="82"/>
      <c r="AA205" s="82"/>
      <c r="AB205" s="83">
        <v>3742</v>
      </c>
      <c r="AC205" s="83">
        <v>6250</v>
      </c>
      <c r="AD205" s="83">
        <v>708</v>
      </c>
      <c r="AE205" s="82"/>
      <c r="AF205" s="83">
        <v>179</v>
      </c>
      <c r="AG205" s="82"/>
      <c r="AH205" s="83">
        <v>3009</v>
      </c>
      <c r="AI205" s="83">
        <v>5882</v>
      </c>
      <c r="AJ205" s="82"/>
      <c r="AK205" s="82"/>
      <c r="AL205" s="82"/>
      <c r="AM205" s="83">
        <v>381170</v>
      </c>
      <c r="AN205" s="82"/>
      <c r="AO205" s="83">
        <v>328040</v>
      </c>
      <c r="AP205" s="83">
        <v>111620</v>
      </c>
      <c r="AQ205" s="82"/>
      <c r="AR205" s="83">
        <v>63330</v>
      </c>
      <c r="AS205" s="82"/>
      <c r="AT205" s="82"/>
      <c r="AU205" s="84">
        <v>179</v>
      </c>
      <c r="AV205" s="84">
        <v>63330</v>
      </c>
      <c r="AW205" s="84">
        <v>63330</v>
      </c>
      <c r="AX205" s="84">
        <v>328040</v>
      </c>
      <c r="AY205" s="83">
        <v>1999350</v>
      </c>
      <c r="AZ205" s="85">
        <f t="shared" si="21"/>
        <v>1480863</v>
      </c>
      <c r="BA205" s="85">
        <f t="shared" si="22"/>
        <v>1999350</v>
      </c>
      <c r="BB205" s="85">
        <f t="shared" si="23"/>
        <v>887</v>
      </c>
      <c r="BC205" s="85">
        <f t="shared" si="24"/>
        <v>63330</v>
      </c>
      <c r="BD205" s="85">
        <f t="shared" si="25"/>
        <v>3544430</v>
      </c>
      <c r="BE205" s="86">
        <f t="shared" si="26"/>
        <v>41.78000411913904</v>
      </c>
      <c r="BF205" s="85">
        <f t="shared" si="20"/>
        <v>495.03212290502796</v>
      </c>
    </row>
    <row r="206" spans="1:58" ht="12.75">
      <c r="A206" s="80" t="s">
        <v>388</v>
      </c>
      <c r="B206" s="80" t="s">
        <v>389</v>
      </c>
      <c r="C206" s="60">
        <v>2189</v>
      </c>
      <c r="D206" s="81" t="s">
        <v>67</v>
      </c>
      <c r="E206" s="81" t="s">
        <v>145</v>
      </c>
      <c r="F206" s="81" t="s">
        <v>388</v>
      </c>
      <c r="G206" s="81" t="s">
        <v>354</v>
      </c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3">
        <v>42128</v>
      </c>
      <c r="X206" s="82"/>
      <c r="Y206" s="82"/>
      <c r="Z206" s="82"/>
      <c r="AA206" s="82"/>
      <c r="AB206" s="83">
        <v>1446</v>
      </c>
      <c r="AC206" s="83">
        <v>930</v>
      </c>
      <c r="AD206" s="83">
        <v>185</v>
      </c>
      <c r="AE206" s="82"/>
      <c r="AF206" s="83">
        <v>64</v>
      </c>
      <c r="AG206" s="82"/>
      <c r="AH206" s="83">
        <v>1163</v>
      </c>
      <c r="AI206" s="83">
        <v>2273</v>
      </c>
      <c r="AJ206" s="82"/>
      <c r="AK206" s="82"/>
      <c r="AL206" s="82"/>
      <c r="AM206" s="82"/>
      <c r="AN206" s="82"/>
      <c r="AO206" s="83">
        <v>56793</v>
      </c>
      <c r="AP206" s="82"/>
      <c r="AQ206" s="82"/>
      <c r="AR206" s="83">
        <v>28290</v>
      </c>
      <c r="AS206" s="82"/>
      <c r="AT206" s="82"/>
      <c r="AU206" s="84">
        <v>64</v>
      </c>
      <c r="AV206" s="84">
        <v>28290</v>
      </c>
      <c r="AW206" s="84">
        <v>28290</v>
      </c>
      <c r="AX206" s="84">
        <v>56793</v>
      </c>
      <c r="AY206" s="83">
        <v>691726</v>
      </c>
      <c r="AZ206" s="85">
        <f>I206+J206+K206+L206+M206+N206+O206+Q206+R206+S206+U206+W206+X206+Y206+Z206+AA206+AB206+AC206+AH206+AI206+AJ206+AK206+AL206+AM206+AT206+AX206+AW206</f>
        <v>133023</v>
      </c>
      <c r="BA206" s="85">
        <f>AY206</f>
        <v>691726</v>
      </c>
      <c r="BB206" s="85">
        <f>AD206+AE206+AG206+AU206</f>
        <v>249</v>
      </c>
      <c r="BC206" s="85">
        <f>AV206+AS206+AN206</f>
        <v>28290</v>
      </c>
      <c r="BD206" s="85">
        <f>AZ206+BA206+BB206+BC206</f>
        <v>853288</v>
      </c>
      <c r="BE206" s="86">
        <f>AZ206/BD206*100</f>
        <v>15.589461002615765</v>
      </c>
      <c r="BF206" s="85">
        <f t="shared" si="20"/>
        <v>389.8072179077204</v>
      </c>
    </row>
    <row r="207" spans="1:58" ht="12.75">
      <c r="A207" s="87"/>
      <c r="B207" s="87"/>
      <c r="C207" s="88">
        <f>SUM(C174:C206)</f>
        <v>214068</v>
      </c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5"/>
      <c r="BA207" s="85"/>
      <c r="BB207" s="85"/>
      <c r="BC207" s="85"/>
      <c r="BD207" s="85"/>
      <c r="BE207" s="86"/>
      <c r="BF207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BOCCAROSSA</cp:lastModifiedBy>
  <dcterms:created xsi:type="dcterms:W3CDTF">2013-10-01T12:23:22Z</dcterms:created>
  <dcterms:modified xsi:type="dcterms:W3CDTF">2013-10-01T12:41:15Z</dcterms:modified>
  <cp:category/>
  <cp:version/>
  <cp:contentType/>
  <cp:contentStatus/>
</cp:coreProperties>
</file>